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150" windowHeight="7950"/>
  </bookViews>
  <sheets>
    <sheet name="บัญชีสรุปโครงการ (2)" sheetId="23" r:id="rId1"/>
    <sheet name="01ยุทธศาสตร์ 1.1" sheetId="2" r:id="rId2"/>
    <sheet name="01ยุทธศาสตร์ 1.2" sheetId="16" r:id="rId3"/>
    <sheet name="01ยุทธศาสตร์ 1.3" sheetId="17" r:id="rId4"/>
    <sheet name="01ยุทธศาสตร์ 2.1" sheetId="4" r:id="rId5"/>
    <sheet name="01ยุทธศาสตร์ 2.2" sheetId="8" r:id="rId6"/>
    <sheet name="01ยุทธศาสตร์ 2.3" sheetId="9" r:id="rId7"/>
    <sheet name="01ยุทธศาสตร์ 2.4" sheetId="11" r:id="rId8"/>
    <sheet name="01ยุทธศาสตร์ 2.5" sheetId="12" r:id="rId9"/>
    <sheet name="01ยุทธศาสตร์ 2.6" sheetId="13" r:id="rId10"/>
    <sheet name="01ยุทธศาสตร์ 3.1" sheetId="5" r:id="rId11"/>
    <sheet name="01ยุทธศาสตร์ 3.2" sheetId="6" r:id="rId12"/>
    <sheet name="01ยุทธศาสตร์ 3.3" sheetId="7" r:id="rId13"/>
    <sheet name="01ยุทธศาสตร์ 4.1" sheetId="14" r:id="rId14"/>
    <sheet name="01ยุทธศาสตร์ 4.2" sheetId="15" r:id="rId15"/>
    <sheet name="01ยุทธศาสตร์ 5.1" sheetId="18" r:id="rId16"/>
    <sheet name="01ยุทธศาสตร์ 5.2" sheetId="19" r:id="rId17"/>
    <sheet name="01ยุทธศาสตร์ 5.3" sheetId="20" r:id="rId18"/>
    <sheet name="03ยุทธศาสตร์ 1.1 " sheetId="24" r:id="rId19"/>
    <sheet name="บัญชีครุภัณฑ์ ผ.08" sheetId="25" r:id="rId20"/>
  </sheets>
  <definedNames>
    <definedName name="_xlnm.Print_Titles" localSheetId="1">'01ยุทธศาสตร์ 1.1'!$5:$12</definedName>
    <definedName name="_xlnm.Print_Titles" localSheetId="2">'01ยุทธศาสตร์ 1.2'!$1:$8</definedName>
    <definedName name="_xlnm.Print_Titles" localSheetId="4">'01ยุทธศาสตร์ 2.1'!$1:$8</definedName>
    <definedName name="_xlnm.Print_Titles" localSheetId="7">'01ยุทธศาสตร์ 2.4'!$1:$8</definedName>
    <definedName name="_xlnm.Print_Titles" localSheetId="8">'01ยุทธศาสตร์ 2.5'!$1:$8</definedName>
    <definedName name="_xlnm.Print_Titles" localSheetId="9">'01ยุทธศาสตร์ 2.6'!$1:$8</definedName>
    <definedName name="_xlnm.Print_Titles" localSheetId="10">'01ยุทธศาสตร์ 3.1'!$1:$7</definedName>
    <definedName name="_xlnm.Print_Titles" localSheetId="11">'01ยุทธศาสตร์ 3.2'!$1:$7</definedName>
    <definedName name="_xlnm.Print_Titles" localSheetId="12">'01ยุทธศาสตร์ 3.3'!$1:$7</definedName>
    <definedName name="_xlnm.Print_Titles" localSheetId="13">'01ยุทธศาสตร์ 4.1'!$5:$7</definedName>
    <definedName name="_xlnm.Print_Titles" localSheetId="14">'01ยุทธศาสตร์ 4.2'!$5:$7</definedName>
    <definedName name="_xlnm.Print_Titles" localSheetId="15">'01ยุทธศาสตร์ 5.1'!$5:$7</definedName>
    <definedName name="_xlnm.Print_Titles" localSheetId="16">'01ยุทธศาสตร์ 5.2'!$1:$7</definedName>
    <definedName name="_xlnm.Print_Titles" localSheetId="17">'01ยุทธศาสตร์ 5.3'!$5:$7</definedName>
    <definedName name="_xlnm.Print_Titles" localSheetId="18">'03ยุทธศาสตร์ 1.1 '!$5:$12</definedName>
    <definedName name="_xlnm.Print_Titles" localSheetId="19">'บัญชีครุภัณฑ์ ผ.08'!$4:$6</definedName>
    <definedName name="_xlnm.Print_Titles" localSheetId="0">'บัญชีสรุปโครงการ (2)'!$4:$6</definedName>
  </definedNames>
  <calcPr calcId="124519"/>
</workbook>
</file>

<file path=xl/calcChain.xml><?xml version="1.0" encoding="utf-8"?>
<calcChain xmlns="http://schemas.openxmlformats.org/spreadsheetml/2006/main">
  <c r="F51" i="24"/>
  <c r="G51"/>
  <c r="H51"/>
  <c r="E51"/>
  <c r="F313" i="2"/>
  <c r="G313"/>
  <c r="H313"/>
  <c r="E313"/>
  <c r="H329"/>
  <c r="G329"/>
  <c r="G307"/>
  <c r="G297"/>
  <c r="H297"/>
  <c r="F297"/>
  <c r="E286"/>
  <c r="E275"/>
  <c r="F270"/>
  <c r="E265"/>
  <c r="F236"/>
  <c r="G201"/>
  <c r="G174"/>
  <c r="F174"/>
  <c r="F142"/>
  <c r="E142"/>
  <c r="G169"/>
  <c r="H169"/>
  <c r="F169"/>
  <c r="F137"/>
  <c r="E137"/>
  <c r="H89"/>
  <c r="E78"/>
  <c r="F28" l="1"/>
  <c r="F338"/>
  <c r="G338"/>
  <c r="H338"/>
  <c r="E338"/>
  <c r="G302"/>
  <c r="F291"/>
  <c r="G291"/>
  <c r="H291"/>
  <c r="E291"/>
  <c r="E281"/>
  <c r="G253"/>
  <c r="F241"/>
  <c r="F210"/>
  <c r="G210"/>
  <c r="E210"/>
  <c r="G190"/>
  <c r="H190"/>
  <c r="F190"/>
  <c r="H131"/>
  <c r="H126"/>
  <c r="G126"/>
  <c r="F121"/>
  <c r="E121"/>
  <c r="F105"/>
  <c r="F99"/>
  <c r="G99"/>
  <c r="H99"/>
  <c r="E99"/>
  <c r="G94"/>
  <c r="H94"/>
  <c r="F94"/>
  <c r="H83"/>
  <c r="E66"/>
  <c r="H57"/>
  <c r="G51"/>
  <c r="G46"/>
  <c r="H46"/>
  <c r="F46"/>
  <c r="G41"/>
  <c r="F41"/>
  <c r="F34"/>
  <c r="G34"/>
  <c r="H34"/>
  <c r="E34"/>
  <c r="H18"/>
  <c r="G18"/>
  <c r="F13"/>
  <c r="G13"/>
  <c r="E13"/>
  <c r="L124" i="25"/>
  <c r="L125" s="1"/>
  <c r="L15"/>
  <c r="F364" i="2"/>
  <c r="E364"/>
  <c r="H362"/>
  <c r="H363" s="1"/>
  <c r="H8" i="23" s="1"/>
  <c r="H12" s="1"/>
  <c r="G362" i="2"/>
  <c r="G363" s="1"/>
  <c r="F8" i="23" s="1"/>
  <c r="F362" i="2"/>
  <c r="F363" s="1"/>
  <c r="D8" i="23" s="1"/>
  <c r="E362" i="2"/>
  <c r="E363" s="1"/>
  <c r="B8" i="23" s="1"/>
  <c r="G364" i="2"/>
  <c r="H364"/>
  <c r="M130" i="24"/>
  <c r="M131" s="1"/>
  <c r="M21"/>
  <c r="H11" i="23"/>
  <c r="F11"/>
  <c r="D11"/>
  <c r="B11"/>
  <c r="G10"/>
  <c r="H10"/>
  <c r="F10"/>
  <c r="D10"/>
  <c r="B10"/>
  <c r="F20" i="16"/>
  <c r="E11" i="23" s="1"/>
  <c r="G20" i="16"/>
  <c r="G11" i="23" s="1"/>
  <c r="H20" i="16"/>
  <c r="I10" i="23" s="1"/>
  <c r="E20" i="16"/>
  <c r="C11" i="23" s="1"/>
  <c r="H41"/>
  <c r="F41"/>
  <c r="F43" s="1"/>
  <c r="D41"/>
  <c r="D43" s="1"/>
  <c r="B41"/>
  <c r="K40"/>
  <c r="J40"/>
  <c r="I40"/>
  <c r="G40"/>
  <c r="E40"/>
  <c r="C40"/>
  <c r="H40"/>
  <c r="F40"/>
  <c r="D40"/>
  <c r="B40"/>
  <c r="K37"/>
  <c r="J37"/>
  <c r="I37"/>
  <c r="G37"/>
  <c r="E37"/>
  <c r="E38" s="1"/>
  <c r="C37"/>
  <c r="H37"/>
  <c r="F37"/>
  <c r="D37"/>
  <c r="B37"/>
  <c r="K35"/>
  <c r="J35"/>
  <c r="I35"/>
  <c r="G35"/>
  <c r="E35"/>
  <c r="C35"/>
  <c r="H35"/>
  <c r="F35"/>
  <c r="D35"/>
  <c r="B35"/>
  <c r="E43"/>
  <c r="E33"/>
  <c r="D33"/>
  <c r="K32"/>
  <c r="J32"/>
  <c r="I32"/>
  <c r="G32"/>
  <c r="E32"/>
  <c r="C32"/>
  <c r="H32"/>
  <c r="F32"/>
  <c r="D32"/>
  <c r="B32"/>
  <c r="J30"/>
  <c r="K30"/>
  <c r="I30"/>
  <c r="G30"/>
  <c r="E30"/>
  <c r="C30"/>
  <c r="H30"/>
  <c r="F30"/>
  <c r="D30"/>
  <c r="B30"/>
  <c r="I29"/>
  <c r="G29"/>
  <c r="E29"/>
  <c r="C29"/>
  <c r="J29"/>
  <c r="H29"/>
  <c r="F29"/>
  <c r="D29"/>
  <c r="B29"/>
  <c r="I25"/>
  <c r="G25"/>
  <c r="E25"/>
  <c r="K25" s="1"/>
  <c r="C25"/>
  <c r="H25"/>
  <c r="F25"/>
  <c r="D25"/>
  <c r="B25"/>
  <c r="J25" s="1"/>
  <c r="I20"/>
  <c r="G20"/>
  <c r="E20"/>
  <c r="K20" s="1"/>
  <c r="C20"/>
  <c r="H20"/>
  <c r="F20"/>
  <c r="D20"/>
  <c r="B20"/>
  <c r="J20" s="1"/>
  <c r="J18"/>
  <c r="I18"/>
  <c r="G18"/>
  <c r="E18"/>
  <c r="C18"/>
  <c r="K18" s="1"/>
  <c r="H18"/>
  <c r="F18"/>
  <c r="D18"/>
  <c r="B18"/>
  <c r="K17"/>
  <c r="I17"/>
  <c r="H17"/>
  <c r="G17"/>
  <c r="F17"/>
  <c r="E17"/>
  <c r="D17"/>
  <c r="D27" s="1"/>
  <c r="C17"/>
  <c r="B17"/>
  <c r="J17" s="1"/>
  <c r="I16"/>
  <c r="G16"/>
  <c r="E16"/>
  <c r="C16"/>
  <c r="K16" s="1"/>
  <c r="H16"/>
  <c r="F16"/>
  <c r="D16"/>
  <c r="B16"/>
  <c r="J16" s="1"/>
  <c r="I15"/>
  <c r="G15"/>
  <c r="E15"/>
  <c r="C15"/>
  <c r="K15" s="1"/>
  <c r="H15"/>
  <c r="F15"/>
  <c r="F27" s="1"/>
  <c r="D15"/>
  <c r="B15"/>
  <c r="J15" s="1"/>
  <c r="F38"/>
  <c r="F33"/>
  <c r="F17" i="20"/>
  <c r="G17"/>
  <c r="H17"/>
  <c r="E17"/>
  <c r="F58" i="19"/>
  <c r="G58"/>
  <c r="H58"/>
  <c r="E58"/>
  <c r="F21" i="18"/>
  <c r="G21"/>
  <c r="H21"/>
  <c r="E21"/>
  <c r="F21" i="15"/>
  <c r="G21"/>
  <c r="H21"/>
  <c r="E21"/>
  <c r="F21" i="14"/>
  <c r="G21"/>
  <c r="H21"/>
  <c r="E21"/>
  <c r="F35" i="7"/>
  <c r="G35"/>
  <c r="H35"/>
  <c r="E35"/>
  <c r="F51" i="6"/>
  <c r="G51"/>
  <c r="H51"/>
  <c r="E51"/>
  <c r="F114" i="5"/>
  <c r="G114"/>
  <c r="H114"/>
  <c r="E114"/>
  <c r="F49" i="13"/>
  <c r="G49"/>
  <c r="H49"/>
  <c r="E49"/>
  <c r="F32" i="12"/>
  <c r="G32"/>
  <c r="H32"/>
  <c r="E32"/>
  <c r="F44" i="11"/>
  <c r="G44"/>
  <c r="H44"/>
  <c r="E44"/>
  <c r="G9"/>
  <c r="F21" i="9"/>
  <c r="G21"/>
  <c r="H21"/>
  <c r="E21"/>
  <c r="F21" i="8"/>
  <c r="G21"/>
  <c r="H21"/>
  <c r="E21"/>
  <c r="F21" i="17"/>
  <c r="G21"/>
  <c r="H21"/>
  <c r="E21"/>
  <c r="F27" i="4"/>
  <c r="G27"/>
  <c r="H27"/>
  <c r="E27"/>
  <c r="F359" i="2" l="1"/>
  <c r="F365" s="1"/>
  <c r="E8" i="23" s="1"/>
  <c r="E12" s="1"/>
  <c r="E44" s="1"/>
  <c r="E359" i="2"/>
  <c r="E365" s="1"/>
  <c r="C8" i="23" s="1"/>
  <c r="H359" i="2"/>
  <c r="H365" s="1"/>
  <c r="I8" i="23" s="1"/>
  <c r="I12" s="1"/>
  <c r="G359" i="2"/>
  <c r="G365" s="1"/>
  <c r="G8" i="23" s="1"/>
  <c r="G12" s="1"/>
  <c r="E10"/>
  <c r="I11"/>
  <c r="K11" s="1"/>
  <c r="J11"/>
  <c r="C10"/>
  <c r="K10" s="1"/>
  <c r="J10"/>
  <c r="F12"/>
  <c r="F44" s="1"/>
  <c r="D12"/>
  <c r="J8"/>
  <c r="J12" s="1"/>
  <c r="B12"/>
  <c r="D38"/>
  <c r="K29"/>
  <c r="E27"/>
  <c r="I27"/>
  <c r="C27"/>
  <c r="G38"/>
  <c r="G43"/>
  <c r="G33"/>
  <c r="H27"/>
  <c r="H33"/>
  <c r="I38"/>
  <c r="I43"/>
  <c r="C33"/>
  <c r="G27"/>
  <c r="J38"/>
  <c r="H38"/>
  <c r="H43"/>
  <c r="J43"/>
  <c r="B27"/>
  <c r="I33"/>
  <c r="C38"/>
  <c r="C43"/>
  <c r="B33"/>
  <c r="B38"/>
  <c r="B43"/>
  <c r="H9" i="11"/>
  <c r="F9"/>
  <c r="E9"/>
  <c r="N12"/>
  <c r="N11"/>
  <c r="N10"/>
  <c r="N9"/>
  <c r="O13"/>
  <c r="M18" i="2"/>
  <c r="D44" i="23" l="1"/>
  <c r="K8"/>
  <c r="K12" s="1"/>
  <c r="C12"/>
  <c r="C44" s="1"/>
  <c r="K38"/>
  <c r="G44"/>
  <c r="J33"/>
  <c r="H44"/>
  <c r="K33"/>
  <c r="J27"/>
  <c r="K27"/>
  <c r="I44"/>
  <c r="K43"/>
  <c r="B44"/>
  <c r="N13" i="11"/>
  <c r="J44" i="23" l="1"/>
  <c r="K44"/>
</calcChain>
</file>

<file path=xl/sharedStrings.xml><?xml version="1.0" encoding="utf-8"?>
<sst xmlns="http://schemas.openxmlformats.org/spreadsheetml/2006/main" count="3169" uniqueCount="1372">
  <si>
    <t>รายละเอียดโครงการพัฒนา</t>
  </si>
  <si>
    <t>เป้าหมาย</t>
  </si>
  <si>
    <t>งบประมาณและที่มา</t>
  </si>
  <si>
    <t>ตัวชี้วัด</t>
  </si>
  <si>
    <t>ผลลัพธ์ที่คาดว่า</t>
  </si>
  <si>
    <t>หน่วยงาน</t>
  </si>
  <si>
    <t>ที่</t>
  </si>
  <si>
    <t>โครงการ</t>
  </si>
  <si>
    <t>วัตถุประสงค์</t>
  </si>
  <si>
    <t>(ผลผลิตของโครงการ)</t>
  </si>
  <si>
    <t>(KPI)</t>
  </si>
  <si>
    <t>จะได้รับ</t>
  </si>
  <si>
    <t>ที่รับผิดชอบ</t>
  </si>
  <si>
    <t>(บาท)</t>
  </si>
  <si>
    <t>องค์การบริหารส่วนตำบลโคกเริงรมย์  อำเภอบำเหน็จณรงค์  จังหวัดชัยภูมิ</t>
  </si>
  <si>
    <t xml:space="preserve">ยุทธศาสตร์จังหวัดที่ 1 พัฒนาขีดความสามารถในการผลิต การจัดการสินค้าและบริการสร้าง มูลค่าเพิ่มอย่าง มีประสิทธิภาพและยั่งยืน </t>
  </si>
  <si>
    <t>ยุทธศาสตร์จังหวัดที่ 4 การพัฒนาสังคมและคุณภาพชีวิตตามหลักปรัชญาเศรษฐกิจพอเพียง</t>
  </si>
  <si>
    <t>ยุทธศาสตร์การพัฒนาของ อปท. ในเขตจังหวัดที่ 5 การพัฒนาโครงสร้างพื้นฐาน</t>
  </si>
  <si>
    <t>ยุทธศาสตร์ที่ 1 การพัฒนาด้านสาธารณะและโครงสร้างพื้นฐาน</t>
  </si>
  <si>
    <t>แนวทางการพัฒนา 1.1 ก่อสร้าง  ปรับปรุง ซ่อมแซม บำรุงรักษาถนน  ท่อระบายน้ำ ขุดลอกคลอง  สะพาน และโครงสร้างพื้นฐานที่จำเป็น</t>
  </si>
  <si>
    <t>ยุทธศาสตร์ที่ 2 การพัฒนาการเกษตร  สนับสนุนสาธารณสุขและส่งเสริมคุณภาพชีวิต</t>
  </si>
  <si>
    <t>ยุทธศาสตร์ที่ 3 การพัฒนาการศึกษา  ศาสนาและวัฒนธรรม</t>
  </si>
  <si>
    <t>แนวทางการพัฒนา 3.1 การจัดการและสนับสนุนการศึกษา</t>
  </si>
  <si>
    <t>สนับสนุนค่าอาหารกลางวัน</t>
  </si>
  <si>
    <t>ให้แก่ศูนย์พัฒนาเด็กเล็ก</t>
  </si>
  <si>
    <t>อบต.โคกเริงรมย์</t>
  </si>
  <si>
    <t>ส่วนการศึกษา</t>
  </si>
  <si>
    <t>ศาสนา และ</t>
  </si>
  <si>
    <t>วัฒนธรรม</t>
  </si>
  <si>
    <t>ให้แก่โรงเรียนอนุบาล  อบต.</t>
  </si>
  <si>
    <t>โคกเริงรมย์</t>
  </si>
  <si>
    <t>อุดหนุนค่าอาหารกลางวัน</t>
  </si>
  <si>
    <t xml:space="preserve">จัดหาอาหารเสริม (นม) </t>
  </si>
  <si>
    <t>จ้างเหมารถรับ-ส่งนักเรียน</t>
  </si>
  <si>
    <t>ศูนย์พัฒนาเด็กเล็ก/โรงเรียน</t>
  </si>
  <si>
    <t>อนุบาล อบต.โคกเริงรมย์</t>
  </si>
  <si>
    <t>และลดภาระค่าใช้จ่าย</t>
  </si>
  <si>
    <t>ให้แก่ผู้ปกครองเด็กเล็ก</t>
  </si>
  <si>
    <t>และเด็กนักเรียน</t>
  </si>
  <si>
    <t>แนวทางการพัฒนา 3.2 ส่งเสริมกิจกรรมทางศาสนา ประเพณี และวัฒนธรรมท้องถิ่น</t>
  </si>
  <si>
    <t>แนวทางการพัฒนา 3.3 ส่งเสริมการกีฬาและนันทนาการ</t>
  </si>
  <si>
    <t>จัดหาอุปกรณ์กีฬาให้แก่หมู่บ้าน</t>
  </si>
  <si>
    <t xml:space="preserve"> -เพื่อส่งเสริมการกีฬาและ</t>
  </si>
  <si>
    <t>สุขภาพให้ใช้เวลาว่าง</t>
  </si>
  <si>
    <t>ให้เกิดประโยชน์</t>
  </si>
  <si>
    <t>จัดการแข่งขันกีฬาภายในตำบล</t>
  </si>
  <si>
    <t>"โคกเริงรมย์เกมส์"</t>
  </si>
  <si>
    <t xml:space="preserve"> 12 หมู่บ้าน</t>
  </si>
  <si>
    <t>จำนวนหมู่บ้าน</t>
  </si>
  <si>
    <t>ที่ได้รับอุปกรณ์</t>
  </si>
  <si>
    <t>กีฬา</t>
  </si>
  <si>
    <t xml:space="preserve"> -ประชาชนมี</t>
  </si>
  <si>
    <t>อุปกรณ์ในการ</t>
  </si>
  <si>
    <t>เล่นกีฬา และออก</t>
  </si>
  <si>
    <t>กำลังกาย</t>
  </si>
  <si>
    <t xml:space="preserve"> -เพื่อส่งเสริมการกีฬาให้</t>
  </si>
  <si>
    <t>แก่เยาวชนและประชาชน</t>
  </si>
  <si>
    <t>ในตำบล</t>
  </si>
  <si>
    <t xml:space="preserve"> -เพื่อเชื่อมความสามัคคี</t>
  </si>
  <si>
    <t>ภาวยในตำบลและพัฒนา</t>
  </si>
  <si>
    <t>ด้านกีฬา</t>
  </si>
  <si>
    <t xml:space="preserve"> 1 ครั้ง/ปี</t>
  </si>
  <si>
    <t>จำนวนครั้งที่จัด</t>
  </si>
  <si>
    <t>การแข่งขันกีฬา</t>
  </si>
  <si>
    <t xml:space="preserve"> -เยาวชนและ</t>
  </si>
  <si>
    <t>ประชาชนมีความ</t>
  </si>
  <si>
    <t>สามัคคี มีสุขภาพ</t>
  </si>
  <si>
    <t>ร่างกายแข็งแรง และ</t>
  </si>
  <si>
    <t>มีพัฒนาการทางด้าน</t>
  </si>
  <si>
    <t>สนับสนุนการเข้าร่วมการ</t>
  </si>
  <si>
    <t>แข่งขันกีฬาของประชาชน</t>
  </si>
  <si>
    <t>เยาวชน กลุ่มเล่นกีฬา หรือ</t>
  </si>
  <si>
    <t>ชมรมกีฬาต่าง ๆ ในตำบล</t>
  </si>
  <si>
    <t>ประชาชน เยาวชน กลุ่ม</t>
  </si>
  <si>
    <t>เล่นกีฬา หรือชมรมกีฬา</t>
  </si>
  <si>
    <t xml:space="preserve">ต่าง ๆ </t>
  </si>
  <si>
    <t xml:space="preserve"> -เพื่อให้ประชาชน </t>
  </si>
  <si>
    <t>เยาวชน กลุ่มเล่นกีฬา</t>
  </si>
  <si>
    <t>หรือชมรมต่าง ๆ มีการ</t>
  </si>
  <si>
    <t>พัฒนาการด้านกีฬาสูงขึ้น</t>
  </si>
  <si>
    <t xml:space="preserve"> 3 ครั้ง/ปี</t>
  </si>
  <si>
    <t>จำนวนครั้งที่</t>
  </si>
  <si>
    <t>ส่งนักกีฬาเข้าร่วม</t>
  </si>
  <si>
    <t>การแข่งขันต่าง ๆ</t>
  </si>
  <si>
    <t xml:space="preserve"> -ประชาชน เยาวชน</t>
  </si>
  <si>
    <t>กลุ่มเล่นกีฬา หรือ</t>
  </si>
  <si>
    <t xml:space="preserve">ชมรมกีฬาต่าง ๆ </t>
  </si>
  <si>
    <t>กีฬาสูงขึ้น</t>
  </si>
  <si>
    <t>เข้าร่วมการแข่งขันกีฬา</t>
  </si>
  <si>
    <t>ท้องถิ่นสัมพันธ์อำเภอบำเหน็จ-</t>
  </si>
  <si>
    <t>ณรงค์</t>
  </si>
  <si>
    <t>งบประมาณ</t>
  </si>
  <si>
    <t>คนละ 20 บาท จำนวน</t>
  </si>
  <si>
    <t>280 วัน</t>
  </si>
  <si>
    <t>ครบทุกคน</t>
  </si>
  <si>
    <t>จำนวน 200 วัน</t>
  </si>
  <si>
    <t>นักเรียนในโรงเรียน</t>
  </si>
  <si>
    <t>รับประทาน</t>
  </si>
  <si>
    <t>โรงเรียนสังกัด สพฐ.</t>
  </si>
  <si>
    <t>ยุทธศาสตร์การพัฒนาของ อปท. ในเขตจังหวัดที่ 1 การพัฒนาคน  / 2 การพัฒนาคุณภาพชีวิต</t>
  </si>
  <si>
    <t>เพื่อให้เด็กนักเรียน</t>
  </si>
  <si>
    <t>200  วัน</t>
  </si>
  <si>
    <t>ตั้งแต่ชั้นเด็กเล็ก อนุบาล</t>
  </si>
  <si>
    <t>และประธมศึกษา ใน</t>
  </si>
  <si>
    <t>โรงเรียนได้มีอาหารเสริม</t>
  </si>
  <si>
    <t>(นม) รับประทาน</t>
  </si>
  <si>
    <t xml:space="preserve"> -นักเรียน จำนวน </t>
  </si>
  <si>
    <t>ร้อยละของเด็ก</t>
  </si>
  <si>
    <t>นักเรียนที่ได้รับ</t>
  </si>
  <si>
    <t>อาหารเสริม (นม)</t>
  </si>
  <si>
    <t>มีอาหารเสริม (นม)</t>
  </si>
  <si>
    <t>จำนวน  1  คัน/เดือน ๆ</t>
  </si>
  <si>
    <t>ละ 20,000 บาท</t>
  </si>
  <si>
    <t>จำนวน 12 เดือน</t>
  </si>
  <si>
    <t>ความสะดวกใน</t>
  </si>
  <si>
    <t>บริการรถรับ-ส่ง</t>
  </si>
  <si>
    <t>เพื่ออำนวยความสะดวก</t>
  </si>
  <si>
    <t>เด็กเล็กและนักเรียน</t>
  </si>
  <si>
    <t>มีความสะดวก และ</t>
  </si>
  <si>
    <t>ผู้ปกครองลดภาระ</t>
  </si>
  <si>
    <t>ค่าใช้จ่าย</t>
  </si>
  <si>
    <t>สนับสนุนค่าใช้จ่ายในการ</t>
  </si>
  <si>
    <t>โรงเรียนสังกัด อบต.</t>
  </si>
  <si>
    <t>ปรับปรุงหลักสูตรสถาน</t>
  </si>
  <si>
    <t>โรงเรียนอนุบาล อบต.</t>
  </si>
  <si>
    <t>จำนวนโรงเรียน</t>
  </si>
  <si>
    <t>ที่ได้รับการสนับสุน</t>
  </si>
  <si>
    <t>เพื่อให้โรงเรียนมี</t>
  </si>
  <si>
    <t>งบประมาณในการปรับปรุง</t>
  </si>
  <si>
    <t>หลักสูตรสถานศึกษา</t>
  </si>
  <si>
    <t>โรงเรียนมีงบประ</t>
  </si>
  <si>
    <t>มาณในการปรับปรุง</t>
  </si>
  <si>
    <t>สนับสนุนค่าจ่ายอินเตอร์เน็ต</t>
  </si>
  <si>
    <t>โรงเรียน</t>
  </si>
  <si>
    <t>เพื่อให้โรงเรียนมีงบ</t>
  </si>
  <si>
    <t>ประมาณในการใช้อินเตอร์</t>
  </si>
  <si>
    <t>เน็ตโรงเรียน</t>
  </si>
  <si>
    <t>โรงเรียนมีงบ</t>
  </si>
  <si>
    <t>ประมาณในการ</t>
  </si>
  <si>
    <t>ใช้อินเตอร์เน็ต</t>
  </si>
  <si>
    <t>พัฒนา/ปรับปรุงห้องสมุด</t>
  </si>
  <si>
    <t>เพื่อให้โรงเรียนมีงบประมาณ</t>
  </si>
  <si>
    <t>ในการพัฒนา/ปรับปรุง</t>
  </si>
  <si>
    <t>ห้องสมุดโรงเรียน</t>
  </si>
  <si>
    <t>โรงเรียนมีงบประมาณ</t>
  </si>
  <si>
    <t>ให้แก่เด็กนักเรียนในเขต</t>
  </si>
  <si>
    <t>ตำบลโคกเริงรมย์</t>
  </si>
  <si>
    <t>ศึกษา โรงเรียนสังกัด อบต.</t>
  </si>
  <si>
    <t>ในการพัฒนา/</t>
  </si>
  <si>
    <t>ปรับปรุงห้องสมุด</t>
  </si>
  <si>
    <t>พัฒนาแหล่งเรียนรู้ใน</t>
  </si>
  <si>
    <t>เพื่อใหโรงเรียนมีงบประมาณ</t>
  </si>
  <si>
    <t>ในการพัฒนาแหล่งเรียนรู้</t>
  </si>
  <si>
    <t>ในโรงเรียน</t>
  </si>
  <si>
    <t>ในการพัฒนาแหล่ง</t>
  </si>
  <si>
    <t>เรียนรู้ในโรงเรียน</t>
  </si>
  <si>
    <t>ในการพัฒนาข้าราชการครู</t>
  </si>
  <si>
    <t>ของโรงเรียนในสังกัด อบต.</t>
  </si>
  <si>
    <t>ในการพัฒนา</t>
  </si>
  <si>
    <t>ข้าราชการครู</t>
  </si>
  <si>
    <t>ในการจัดหาอาหารกลางวัน</t>
  </si>
  <si>
    <t>ให้แก่เด็กเล็ก</t>
  </si>
  <si>
    <t>ศพด.อบต.โคกเริงรมย์</t>
  </si>
  <si>
    <t>จำนวน ศพด.</t>
  </si>
  <si>
    <t>ที่ได้รับการสนับ</t>
  </si>
  <si>
    <t>สนุนงบประมาณ</t>
  </si>
  <si>
    <t>เพื่อให้ ศพด. มีงบประมาณ</t>
  </si>
  <si>
    <t>ศพด.มีงบประมาณ</t>
  </si>
  <si>
    <t>ในการจัดหาอาหาร</t>
  </si>
  <si>
    <t>กลางวันให้แก่เด็กเล็ก</t>
  </si>
  <si>
    <t>ให้แก่นักเรียน</t>
  </si>
  <si>
    <t>รร.อนุบาล อบต.</t>
  </si>
  <si>
    <t>โคกเริงรมย์   นักเรียน</t>
  </si>
  <si>
    <t>กลางวันให้แก่เด็ก</t>
  </si>
  <si>
    <t>นักเรียน</t>
  </si>
  <si>
    <t>รร.สังกัด สพฐ.</t>
  </si>
  <si>
    <t>ปรับปรุงซ่อมแซมอาคาร</t>
  </si>
  <si>
    <t>เรียนและอาคารประกอบ</t>
  </si>
  <si>
    <t>เพื่อให้โรงเรียนมีอาคาร</t>
  </si>
  <si>
    <t>สำหรับการเรียนการสอน</t>
  </si>
  <si>
    <t>โรงเรียนมีอาคารเรียน</t>
  </si>
  <si>
    <t>และอาคารประกอบ</t>
  </si>
  <si>
    <t>สำหรับการเรียน</t>
  </si>
  <si>
    <t>การสอน</t>
  </si>
  <si>
    <t>พัฒนาครูผู้ดูแลเด็ก/ผู้ดูแล</t>
  </si>
  <si>
    <t>ดูแลเด็กของศูนย์พัฒนา</t>
  </si>
  <si>
    <t>เด็กเล็ก อบต.โคกเริงรมย์</t>
  </si>
  <si>
    <t>เพื่อให้ครูผู้ดูแลเด็ก/ผู้ดูแล</t>
  </si>
  <si>
    <t>เด็กของศูนย์พัฒนาเด็กเล็ก</t>
  </si>
  <si>
    <t>เข้ารับการอบรมเพื่อพัฒนา</t>
  </si>
  <si>
    <t>ครูผู้ดูแลเด็ก/ผู้ดูแลเด็ก</t>
  </si>
  <si>
    <t>จำนวน  4  คน</t>
  </si>
  <si>
    <t>จำนวนครูผู้ดูแลเด็ก</t>
  </si>
  <si>
    <t>ผู้ดูแลเด็กที่ได้</t>
  </si>
  <si>
    <t>เข้ารับการอบรม</t>
  </si>
  <si>
    <t>เพื่อพัฒนาความรู้</t>
  </si>
  <si>
    <t>มีความรู้ในการพัฒนา</t>
  </si>
  <si>
    <t>การจัดการเรียนการ</t>
  </si>
  <si>
    <t>สอน</t>
  </si>
  <si>
    <t>รณรงค์ป้องกันยาเสพติด</t>
  </si>
  <si>
    <t>ในสถานศึกษา</t>
  </si>
  <si>
    <t>เพื่อณรงค์ป้องกันยาเสพติด</t>
  </si>
  <si>
    <t>ที่ดำเนินการ</t>
  </si>
  <si>
    <t>รณรงค์ป้องกัน</t>
  </si>
  <si>
    <t>ยาเสพติด</t>
  </si>
  <si>
    <t>โรงเรียนได้รับการ</t>
  </si>
  <si>
    <t>ณรงค์ป้องกันยาเสพติด</t>
  </si>
  <si>
    <t>สนับสนุนค่าจัดการเรียน</t>
  </si>
  <si>
    <t xml:space="preserve">การสอน (รายหัว) </t>
  </si>
  <si>
    <t xml:space="preserve">(รายหัว) </t>
  </si>
  <si>
    <t>ในการจัดการเรียน</t>
  </si>
  <si>
    <t>สนับสนุนค่าหนังสือเรียน</t>
  </si>
  <si>
    <t>ให้แก่โรงเรียนสังกัด อบต.</t>
  </si>
  <si>
    <t>ค่าจัดการเรียนการสอน</t>
  </si>
  <si>
    <t>ค่าหนังสือเรียนให้แก่</t>
  </si>
  <si>
    <t>โคกเริงรมย์ (ระดับอนุบาล</t>
  </si>
  <si>
    <t>คนละ850 บาท/ภาคเรียน</t>
  </si>
  <si>
    <t>คนละ 200 บาท/ปี</t>
  </si>
  <si>
    <t>ค่าหนังสือเรียน</t>
  </si>
  <si>
    <t>สนับสนุนค่าเครื่องอุปกรณ์</t>
  </si>
  <si>
    <t>การเรียน ให้แก่โรงเรียน</t>
  </si>
  <si>
    <t>สังกัด อบต.</t>
  </si>
  <si>
    <t>ค่าเครื่องอุปกรณ์การเรียน</t>
  </si>
  <si>
    <t>ค่าเครื่องอุปกรณ์</t>
  </si>
  <si>
    <t>การเรียนให้แก่นักเรียน</t>
  </si>
  <si>
    <t>สนับสนุนค่าเครื่องแบบ</t>
  </si>
  <si>
    <t>นักเรียน ให้แก่โรงเรียน</t>
  </si>
  <si>
    <t>ค่าเครื่องแบบนักเรียน</t>
  </si>
  <si>
    <t>คนละ 300 บาท/ปี</t>
  </si>
  <si>
    <t>ค่าเครื่องเครื่องแบบ</t>
  </si>
  <si>
    <t>นักเรียนให้แก่นักเรียน</t>
  </si>
  <si>
    <t>สนับสนุนค่ากิจกรรม</t>
  </si>
  <si>
    <t>พัฒนาคุณภาพผู้เรียน</t>
  </si>
  <si>
    <t>ค่ากิจกรรมพัฒนาคุณภาพ</t>
  </si>
  <si>
    <t>ผู้เรียน</t>
  </si>
  <si>
    <t>คนละ 215 บาท/ภาคเรียน</t>
  </si>
  <si>
    <t>ค่ากิจกรรมพัฒนา</t>
  </si>
  <si>
    <t>คุณภาพผู้เรียน</t>
  </si>
  <si>
    <t>1.โรงเรียนอนุบาล อบต.</t>
  </si>
  <si>
    <t>2. ศพด. อบต.โคกเริงรมย์</t>
  </si>
  <si>
    <t>(คนละ 850 บาท/ภาค</t>
  </si>
  <si>
    <t>หลักศูตรสถานศึกษา</t>
  </si>
  <si>
    <t>ที่ได้รับการปรับปรุง</t>
  </si>
  <si>
    <t>ซ่อมแซมอาคารเรียน</t>
  </si>
  <si>
    <t>ความรู้ในการจัดการเรียนการสอน</t>
  </si>
  <si>
    <t>โรงเรียนอนุบาล อบต.โคกเริงรมย์</t>
  </si>
  <si>
    <t>โคกเริงรมย์ (ระดับอนุบาลคนละ</t>
  </si>
  <si>
    <t>อุดหนุนสถานศึกษาสังกัด</t>
  </si>
  <si>
    <t>เพื่อสนับสนุนงบประมาณ</t>
  </si>
  <si>
    <t>ในการจัดงาน จัดนิทรรศการ</t>
  </si>
  <si>
    <t>ประกวดแข่งขัน เช่น</t>
  </si>
  <si>
    <t>จำนวนสถานศึกษา</t>
  </si>
  <si>
    <t>สถานศึกษาสังกัด</t>
  </si>
  <si>
    <t>อบต. มีงบประมาณ</t>
  </si>
  <si>
    <t>ในการดำเนินงาน</t>
  </si>
  <si>
    <t>กิจกรรมต่าง ๆ</t>
  </si>
  <si>
    <t>ในการจัดการเรียนการสอน</t>
  </si>
  <si>
    <t>ตามโครงการที่เสนอขอ</t>
  </si>
  <si>
    <t>งานวันแม่แห่งชาติ  วันไหว้ครู</t>
  </si>
  <si>
    <t>วันเด็กแห่งชาติ วันครู</t>
  </si>
  <si>
    <t>การแข่งขันกีฬา ฯลฯ เป็นต้น</t>
  </si>
  <si>
    <t>โรงเรียนในเขตตำบล</t>
  </si>
  <si>
    <t>จำนวน  6  โรงเรียน</t>
  </si>
  <si>
    <t>อุดหนุนสถานศึกษาในเขต</t>
  </si>
  <si>
    <t>สถานศึกษามีงบประ</t>
  </si>
  <si>
    <t>มาณในการจัดการ</t>
  </si>
  <si>
    <t>เรียนการสอน และ</t>
  </si>
  <si>
    <t>ยุทธศาสตร์การพัฒนาของ อปท. ในเขตจังหวัดที่ 1 การพัฒนาคน  /2 การพัฒนาคุณภาพชีวิต</t>
  </si>
  <si>
    <t xml:space="preserve">จัดงานวันผู้สูงอายุ </t>
  </si>
  <si>
    <t>เพื่อส่งเสริมและสนับสนับ</t>
  </si>
  <si>
    <t>สนุนให้เด็ก เยาวชน และ</t>
  </si>
  <si>
    <t>ประชาชนในตำบล ได้ร่วม</t>
  </si>
  <si>
    <t>สืบสานวัฒนธรรมประเพณี</t>
  </si>
  <si>
    <t>อันดีงามของไทยให้</t>
  </si>
  <si>
    <t>คงอยู่สืบไป</t>
  </si>
  <si>
    <t xml:space="preserve"> 1 ครั้ง /ปี</t>
  </si>
  <si>
    <t>งาน</t>
  </si>
  <si>
    <t>ประชาชนมีส่วนร่วม</t>
  </si>
  <si>
    <t>และตระหนักถึง</t>
  </si>
  <si>
    <t>ความสำคัญของ</t>
  </si>
  <si>
    <t>วัฒนธรรมประเพณี</t>
  </si>
  <si>
    <t>อันดีงาม</t>
  </si>
  <si>
    <t>จัดงานประเพณีลอยกระทง</t>
  </si>
  <si>
    <t xml:space="preserve"> -เพื่อส่งเสริมและสนับสนุน</t>
  </si>
  <si>
    <t>ให้เด็ก เยาวชน และประชาชน</t>
  </si>
  <si>
    <t>ในตำบลโคกเริงรมย์ ได้</t>
  </si>
  <si>
    <t>ร่วมสืบทอด และอนุรักษ์</t>
  </si>
  <si>
    <t>ส่งเสริมสืบทอดภูมิปัญญา</t>
  </si>
  <si>
    <t>หล่อเทียนและสืบสานประเพณี</t>
  </si>
  <si>
    <t>แห่เทียนพรรษา</t>
  </si>
  <si>
    <t>ที่ดีงามนี้ไว้</t>
  </si>
  <si>
    <t>ศาสนาและ</t>
  </si>
  <si>
    <t>และตระหนักถึงความ</t>
  </si>
  <si>
    <t>สำคัญของของ</t>
  </si>
  <si>
    <t>ถวายพระพรระลึกถึง</t>
  </si>
  <si>
    <t>พระมหากรุณาธิคุณ</t>
  </si>
  <si>
    <t>จงรักภักดีต่อสถาบัน</t>
  </si>
  <si>
    <t>พระมหากษัตริย์</t>
  </si>
  <si>
    <t>เหล่าพสกนิกรได้ร่วม</t>
  </si>
  <si>
    <t>และแสดงออกถึง</t>
  </si>
  <si>
    <t>ความจงรักภักดีต่อ</t>
  </si>
  <si>
    <t>สถาบันพระมหากษัตริย์</t>
  </si>
  <si>
    <t>สำนักปลัด</t>
  </si>
  <si>
    <t xml:space="preserve"> -เพื่อร่วมสนับสนุนการ</t>
  </si>
  <si>
    <t>1 ครั้ง/ปี</t>
  </si>
  <si>
    <t>จัดงานเจ้าพ่อพญาแลและ</t>
  </si>
  <si>
    <t>งานกาชาดจังหวัดชัยภูมิ</t>
  </si>
  <si>
    <t>ให้เป็นไปตามวัตถุประสงค์</t>
  </si>
  <si>
    <t>อุดหนุนอำเภอบำเหน็จณรงค์</t>
  </si>
  <si>
    <t>ตามโครงการองค์กรปกครอง</t>
  </si>
  <si>
    <t xml:space="preserve">ส่วนท้องถิ่น อ.บำเหน็จณรงค์ </t>
  </si>
  <si>
    <t>ร่วมใจอนุรักษ์สืบสานการ</t>
  </si>
  <si>
    <t>จัดงานเจ้าพ่อพระยาแลและ</t>
  </si>
  <si>
    <t xml:space="preserve">งานกาชาดจังหวัดชัยภูมิ </t>
  </si>
  <si>
    <t>อุดหนุน</t>
  </si>
  <si>
    <t>เป็นไปตามวัตถุประสงค์</t>
  </si>
  <si>
    <t>การจัดงานเจ้าพ่อ</t>
  </si>
  <si>
    <t>พญาแลและงาน</t>
  </si>
  <si>
    <t>กาชาดจังหวัดชัยภูมิ</t>
  </si>
  <si>
    <t>เป็นไปตามวัตถุ</t>
  </si>
  <si>
    <t>ประสงค์</t>
  </si>
  <si>
    <t>ส่วนท้องถิ่นร่วมใจจัดงาน</t>
  </si>
  <si>
    <t>พิธีถวายพวงมาลาเพื่อสักการะ</t>
  </si>
  <si>
    <t>พระบรมราชานุสาวรีย์พระบาท</t>
  </si>
  <si>
    <t>สมเด็จพระปรมินมหาจุฬา</t>
  </si>
  <si>
    <t>ลงกรณ์ พระจุลจอมเกล้า</t>
  </si>
  <si>
    <t xml:space="preserve">เจ้าอยู่หัว(รัชกาลที่ 5) </t>
  </si>
  <si>
    <t xml:space="preserve"> -เพื่อดำรงรักษาไว้ซึ่ง</t>
  </si>
  <si>
    <t>ที่เป็นศูนย์รวมจิตใจของ</t>
  </si>
  <si>
    <t>คนไทยทั้งชาติ เทิศทูนไว้</t>
  </si>
  <si>
    <t>เหนือสิ่งอื่นใด สร้างความ</t>
  </si>
  <si>
    <t xml:space="preserve"> -แสดงออกซึ่งความ</t>
  </si>
  <si>
    <t>ยุทธศาสตร์การพัฒนาของ อปท. ในเขตจังหวัดที่ 1 การพัฒนาคน /2 การพัฒนาคุณภาพชีวิต</t>
  </si>
  <si>
    <t>ฝึกอบรมและส่งเสริมอาชีพ</t>
  </si>
  <si>
    <t>แก่กลุ่มอาชีพ</t>
  </si>
  <si>
    <t>เพื่อส่งเสริมการประกอบ</t>
  </si>
  <si>
    <t>อาชีพ</t>
  </si>
  <si>
    <t xml:space="preserve"> -ฝึกอบรมและส่งเสริม</t>
  </si>
  <si>
    <t xml:space="preserve"> -ฝึกอบรมหลักสูตรการ</t>
  </si>
  <si>
    <t>ผลิตปุ๋ยชีวภาพ</t>
  </si>
  <si>
    <t xml:space="preserve"> -ฝึกอบรมตามหลักสูตร</t>
  </si>
  <si>
    <t>อื่น ๆ ตามโครงการของ</t>
  </si>
  <si>
    <t>ร้อยละของผู้เข้า</t>
  </si>
  <si>
    <t>ร่วมโครงการ</t>
  </si>
  <si>
    <t>ประชาชนได้รับ</t>
  </si>
  <si>
    <t>การส่งเสริมอาชีพ</t>
  </si>
  <si>
    <t>สังคม</t>
  </si>
  <si>
    <t>สมบทกองทุนสวัสดิการชุมชน</t>
  </si>
  <si>
    <t>เพื่อส่งเสริมการดำเนิน</t>
  </si>
  <si>
    <t>งานของกองทุน</t>
  </si>
  <si>
    <t>ตามโครงการของกองทุน</t>
  </si>
  <si>
    <t>สวัสดิการชุมชน</t>
  </si>
  <si>
    <t>จำนวนกองทุน</t>
  </si>
  <si>
    <t>ที่ได้รับการอุดหนุน</t>
  </si>
  <si>
    <t>กองทุนมีงบประมาณ</t>
  </si>
  <si>
    <t>ให้มีประสิทธิภาพ</t>
  </si>
  <si>
    <t>ยิ่งขึ้น</t>
  </si>
  <si>
    <t>แนวทางการพัฒนา 2.2 ส่งเสริมสนับสนุน พัฒนาด้านการเกษตร และปศุสัตว์</t>
  </si>
  <si>
    <t xml:space="preserve">แนวทางการพัฒนา 2.1 ส่งเสริมอาชีพและเพิ่มรายได้ให้แก่ประชาชน </t>
  </si>
  <si>
    <t>อุดหนุนศูนย์ถ่ายทอดเทค</t>
  </si>
  <si>
    <t>โนโลยีการเกษตรประจำตำบล</t>
  </si>
  <si>
    <t>งานของศูนย์ฯ</t>
  </si>
  <si>
    <t>จำนวนครั้ง</t>
  </si>
  <si>
    <t>ที่อุดหนุน</t>
  </si>
  <si>
    <t>ศูนย์ฯ มีงบประมาณ</t>
  </si>
  <si>
    <t>ฝึกอบรมและศึกษาดูงาน</t>
  </si>
  <si>
    <t>ของผู้นำชุมชนเศรษฐกิจพอเพียง</t>
  </si>
  <si>
    <t>อาชีพของประชาชน</t>
  </si>
  <si>
    <t>ร้อยละของ</t>
  </si>
  <si>
    <t>ประชาชนที่เข้า</t>
  </si>
  <si>
    <t>การส่งเสริมการ</t>
  </si>
  <si>
    <t>ประกอบอาชีพ</t>
  </si>
  <si>
    <t>จัดอบรมเกษตรอินทรีย์</t>
  </si>
  <si>
    <t xml:space="preserve"> - เพื่อให้เกษตรกรมีความ</t>
  </si>
  <si>
    <t>ปลอดภัยจากสารเคมี</t>
  </si>
  <si>
    <t xml:space="preserve"> - เพื่อเพิ่มศักยภาพทาง</t>
  </si>
  <si>
    <t xml:space="preserve">แนวทางการพัฒนา 2.3 เสริมสร้างชุมชนให้มีความเข้มแข็ง  </t>
  </si>
  <si>
    <t>ฝึกอบรมการจัดทำแผนชุมชน</t>
  </si>
  <si>
    <t>เพื่อให้ชุมชนมีความรู้</t>
  </si>
  <si>
    <t>ในการจัดทำแผนชุมชน</t>
  </si>
  <si>
    <t>จำนวน 1 ครั้ง</t>
  </si>
  <si>
    <t>ชุมชนมีความรู้ความ</t>
  </si>
  <si>
    <t>เข้าใจในการจัดทำ</t>
  </si>
  <si>
    <t>แผน</t>
  </si>
  <si>
    <t>จำนวนผู้เข้ารับการ</t>
  </si>
  <si>
    <t>อบรม</t>
  </si>
  <si>
    <t>ผู้เข้ารับการอบรมหมู่บ้าน</t>
  </si>
  <si>
    <t>ละ 5 คน รวม 60 คน</t>
  </si>
  <si>
    <t>ฝึกอบรมเสริมสร้างความมั่นคง</t>
  </si>
  <si>
    <t>ระดับหมู่บ้าน</t>
  </si>
  <si>
    <t>เพื่อสร้างบรรยากาศ</t>
  </si>
  <si>
    <t>ของความปรองดอง</t>
  </si>
  <si>
    <t>สมานฉันท์แก่ประชาชน</t>
  </si>
  <si>
    <t>ทุกกลุ่มทุกฝ่าย</t>
  </si>
  <si>
    <t>ประชาชนทุกกลุ่มทุก</t>
  </si>
  <si>
    <t>ฝ่ายมีความปรองดอง</t>
  </si>
  <si>
    <t>สมานฉันท์ นำไปสู่</t>
  </si>
  <si>
    <t>ชุมชนเข้มแข็ง</t>
  </si>
  <si>
    <t>พัฒนาศักยภาพคณะกรรมการ</t>
  </si>
  <si>
    <t>พัฒนาสตรีตำบลโคกเริงรมย์</t>
  </si>
  <si>
    <t>เพื่อพัฒนาคณะกรรมการ</t>
  </si>
  <si>
    <t>ให้พัฒนาสตรีตำบล</t>
  </si>
  <si>
    <t xml:space="preserve"> จำนวน 1 กลุ่ม</t>
  </si>
  <si>
    <t>จำนวนกลุ่มพัฒนา</t>
  </si>
  <si>
    <t>สตรีที่ได้รับการ</t>
  </si>
  <si>
    <t>พัฒนา</t>
  </si>
  <si>
    <t>คณะกรรมการพัฒนา</t>
  </si>
  <si>
    <t>ตรีตำบลได้รับการ</t>
  </si>
  <si>
    <t>พัฒนาด้านศักยภาพ</t>
  </si>
  <si>
    <t xml:space="preserve">แนวทางการพัฒนา 2.4 การสงเคราะห์คุณภาพชีวิตเด็ก  สตรี  คนชรา  ผู้ด้อยโอกาส คนพิการและผู้ป่วยเอดส์  </t>
  </si>
  <si>
    <t>จ่ายเบี้ยยังชีพผู้สูงอายุ</t>
  </si>
  <si>
    <t>เพื่อช่วยเหลือด้าน</t>
  </si>
  <si>
    <t>การเบี้ยยังพชีพให้แก่</t>
  </si>
  <si>
    <t>ผู้สูงอายุ</t>
  </si>
  <si>
    <t>60-69</t>
  </si>
  <si>
    <t>70-79</t>
  </si>
  <si>
    <t>80-89</t>
  </si>
  <si>
    <t>90-100</t>
  </si>
  <si>
    <t>จำนวนผู้สูงอายุ</t>
  </si>
  <si>
    <t>ที่ได้รับเบี้ยยังชีพ</t>
  </si>
  <si>
    <t>ผู้สูงอายุได้รับเบี้ย</t>
  </si>
  <si>
    <t>ยังชีพ</t>
  </si>
  <si>
    <t>จ่ายเบี้ยยังชีพผู้พิการ</t>
  </si>
  <si>
    <t>ผู้พิการ</t>
  </si>
  <si>
    <t>เดือนละ 800 บาท/เดือน</t>
  </si>
  <si>
    <t>จำนวนผู้พิการ</t>
  </si>
  <si>
    <t>ผู้พิการได้รับเบี้ย</t>
  </si>
  <si>
    <t>จ่ายเบี้ยยังชีพผู้ป่วยเอดส์</t>
  </si>
  <si>
    <t>จำนวน 3 คน</t>
  </si>
  <si>
    <t>เดือนละ 500 บาท/เดือน</t>
  </si>
  <si>
    <t>ผู้ป่วยเอดส์</t>
  </si>
  <si>
    <t>จำนวนผู้ป่วยเอดส์</t>
  </si>
  <si>
    <t>ผู้ป่วยเอดส์ได้รับเบี้ย</t>
  </si>
  <si>
    <t>สงเคราะห์ผู้สูงอายุ ผู้พิการ</t>
  </si>
  <si>
    <t>ผู้ป่วยเอดส์ และผู้ด้อยโอกาส</t>
  </si>
  <si>
    <t>เพื่อช่วยเหลือสงเคราะห์</t>
  </si>
  <si>
    <t>ผู้สูงอายุ ผู้พิการ</t>
  </si>
  <si>
    <t>ผู้ป่วยเอดส์ และผู้ด้อย</t>
  </si>
  <si>
    <t>โอกาส ตามความจำเป็น</t>
  </si>
  <si>
    <t>ตามโครงการของ อบต.</t>
  </si>
  <si>
    <t>ผู้พิการ ผู้ป่วยเอดส์</t>
  </si>
  <si>
    <t>และผู้ด้อยโอกาส</t>
  </si>
  <si>
    <t>ที่ได้รับการ</t>
  </si>
  <si>
    <t>สงเคราะห์</t>
  </si>
  <si>
    <t>ผู้ป่วยเอดส์ และ</t>
  </si>
  <si>
    <t>ผู้ด้อยโอกาส ได้รับ</t>
  </si>
  <si>
    <t>การช่วยเหลือ</t>
  </si>
  <si>
    <t xml:space="preserve">สงเคราะห์ </t>
  </si>
  <si>
    <t>โครงการสร้างภูมิคุ้มกันการ</t>
  </si>
  <si>
    <t>ตั้งครรภ์ก่อนวัยอันควร</t>
  </si>
  <si>
    <t>เพื่อสร้างภูมิคุ้มกัน ได้รับ</t>
  </si>
  <si>
    <t>ความรู้เกี่ยวกับปัญหา</t>
  </si>
  <si>
    <t>และผลกระทบที่เกิดขึ้น</t>
  </si>
  <si>
    <t>จากการมีเพศสัมพันธ์</t>
  </si>
  <si>
    <t>ก่อนวัยอันควรและการ</t>
  </si>
  <si>
    <t>ตั้งครรภ์ไม่พึงประสงค์</t>
  </si>
  <si>
    <t>เด็ก เยาวชนเข้ารับการ</t>
  </si>
  <si>
    <t>อบรม จำนวน 100 คน</t>
  </si>
  <si>
    <t>จำนวนผู้เข้ารับ</t>
  </si>
  <si>
    <t>การอบรม</t>
  </si>
  <si>
    <t>เด็กเยาวชน ได้รับ</t>
  </si>
  <si>
    <t>ความรู้เกี่ยวกับ</t>
  </si>
  <si>
    <t>จ้างงานนักเรียนนักศึกษา</t>
  </si>
  <si>
    <t>ในช่วงปิดภาคเรียน</t>
  </si>
  <si>
    <t>มีรายได้  ลดภาระของ</t>
  </si>
  <si>
    <t>ผู้ปกครองครอง</t>
  </si>
  <si>
    <t>เพื่อให้นักเรียนนักศึกษา</t>
  </si>
  <si>
    <t>จำนวนนักเรียน</t>
  </si>
  <si>
    <t>นักศึกษาที่ได้รับ</t>
  </si>
  <si>
    <t>การจ้างงาน</t>
  </si>
  <si>
    <t>มีรายได้และลดภาระ</t>
  </si>
  <si>
    <t>ของผู้ปกครองได้</t>
  </si>
  <si>
    <t>สนับสนุนการดำเนินงาน</t>
  </si>
  <si>
    <t xml:space="preserve"> -เพื่อให้การดำเนินงาน</t>
  </si>
  <si>
    <t>1  ครั้ง/ ปี</t>
  </si>
  <si>
    <t>ของเครือข่าย</t>
  </si>
  <si>
    <t>เครือข่าย อพม.</t>
  </si>
  <si>
    <t>ด้านสวัสดิการสังคม</t>
  </si>
  <si>
    <t>สนับสนุน</t>
  </si>
  <si>
    <t>นักเรียน นักศึกษา</t>
  </si>
  <si>
    <t>เครือข่ายมีการ</t>
  </si>
  <si>
    <t>ดำเนินงานเป็น</t>
  </si>
  <si>
    <t>ไปตามวัตถุประสงค์</t>
  </si>
  <si>
    <t xml:space="preserve">แนวทางการพัฒนา 2.5 ส่งเสริม ให้ความรู้ รณรงค์การเสริมสร้างคุณภาพชีวิตของประชาชน  </t>
  </si>
  <si>
    <t>1  ครั้ง/ปี</t>
  </si>
  <si>
    <t>โรคพิษสุนัขบ้า</t>
  </si>
  <si>
    <t>ฉีดวัคซีนป้องกันโรค</t>
  </si>
  <si>
    <t xml:space="preserve">พิษสุนัขบ้าให้แก่ สุนัข </t>
  </si>
  <si>
    <t xml:space="preserve">  และแมว </t>
  </si>
  <si>
    <t>จำนวนสุนัข และ</t>
  </si>
  <si>
    <t>แมวที่ได้รับการ</t>
  </si>
  <si>
    <t>ฉีดวัคซีน</t>
  </si>
  <si>
    <t>ได้ป้องกันและควบ</t>
  </si>
  <si>
    <t>คุมโรคพิษสุนัขบ้า</t>
  </si>
  <si>
    <t>และสิ่งแวดล้อม</t>
  </si>
  <si>
    <t xml:space="preserve"> เพื่อป้องกันและควบคุม</t>
  </si>
  <si>
    <t>ป้องกันโรคพิษสุนัขบ้า</t>
  </si>
  <si>
    <t>ป้องกันและควบคุมโรค</t>
  </si>
  <si>
    <t>ไข้เลือดออก</t>
  </si>
  <si>
    <t>เพื่อป้องกันและควบคุม</t>
  </si>
  <si>
    <t>โรคไข้เลือดออก</t>
  </si>
  <si>
    <t>ณรงค์ ฉีดยาพ่นหมอกควัน</t>
  </si>
  <si>
    <t>ทำลายแหล่งเพาะพันธุ์</t>
  </si>
  <si>
    <t>ยุงลาย จำนวน 2 ครั้ง</t>
  </si>
  <si>
    <t>ร้อยละของการ</t>
  </si>
  <si>
    <t>เกิดโรคไข้เลือดออก</t>
  </si>
  <si>
    <t>ลดลง</t>
  </si>
  <si>
    <t>คุมโรคไข้เลือดออก</t>
  </si>
  <si>
    <t>12 หมู่บ้าน</t>
  </si>
  <si>
    <t>สุขภาพ</t>
  </si>
  <si>
    <t>อุดหนุนกองทุนหลักประกัน</t>
  </si>
  <si>
    <t>งานของกองทุนหลัก</t>
  </si>
  <si>
    <t>ประกันสุขภาพ</t>
  </si>
  <si>
    <t>สปสช.มีงบประมาณ</t>
  </si>
  <si>
    <t>สนับสนุนงบ</t>
  </si>
  <si>
    <t>ประมาณให้กองทุน</t>
  </si>
  <si>
    <t>ตามโครงการรวมใจองค์กร</t>
  </si>
  <si>
    <t>ปกครองส่วนท้องถิ่นอำเภอ</t>
  </si>
  <si>
    <t>บำเหน็จณรงค์บริจาคโลหิต</t>
  </si>
  <si>
    <t>ถวายเป็นพระราชกุศลแด่</t>
  </si>
  <si>
    <t xml:space="preserve">พ่อหลวงของประชนชาวไทย </t>
  </si>
  <si>
    <t>ผู้ประสบสาธารณภัย และ</t>
  </si>
  <si>
    <t xml:space="preserve">ผู้เดือดร้อน ผู้ยากไร้ </t>
  </si>
  <si>
    <t>ผู้เจ็บป่วยที่ต้องการโลหิต</t>
  </si>
  <si>
    <t>อวัยวะและดวงตา อย่าง</t>
  </si>
  <si>
    <t>ทั่วถึง รวดเร็ว</t>
  </si>
  <si>
    <t>เพื่อให้การดูแล ช่วยเหลือ</t>
  </si>
  <si>
    <t>ประมาณให้</t>
  </si>
  <si>
    <t>อำเภอ</t>
  </si>
  <si>
    <t>ผู้ประสบสาธารณภัย</t>
  </si>
  <si>
    <t>ผู้เจ็บป่วยที่ต้องการ</t>
  </si>
  <si>
    <t>โลหิตอวัยวะและ</t>
  </si>
  <si>
    <t>ดวงตา ได้รับการ</t>
  </si>
  <si>
    <t>ดูแลช่วยเหลือทั่วถึง</t>
  </si>
  <si>
    <t xml:space="preserve"> รวดเร็ว</t>
  </si>
  <si>
    <t>แนวทางการพัฒนา 2.6 การรักษาความปลอดภัยในชีวิตและทรัพย์สิน  การป้องกันบรรเทาสาธารณภัย และการแก้ไขปัญหายาเสพติด</t>
  </si>
  <si>
    <t>ฝึกอบรมและทบทวนอาสา</t>
  </si>
  <si>
    <t xml:space="preserve">สมัครป้องกันภัยฝ่ายพลเรือน </t>
  </si>
  <si>
    <t>งานของสมาชิก อปพร.</t>
  </si>
  <si>
    <t>เพื่อทบทวนการปฏิบัติ</t>
  </si>
  <si>
    <t xml:space="preserve">สมาชิก อปพร. </t>
  </si>
  <si>
    <t>ปฏิบัติภารกิจหน้าที่</t>
  </si>
  <si>
    <t>ที่ได้รับการฝึก</t>
  </si>
  <si>
    <t>เป็นอย่างดี</t>
  </si>
  <si>
    <t>จัดซื้อวัสดุอุปกรณ์ให้แก่ อปพร.</t>
  </si>
  <si>
    <t>ในการปฏิบัติหน้าที่</t>
  </si>
  <si>
    <t>ในการใช้ปฏิบัติภารกิจ</t>
  </si>
  <si>
    <t>ให้แก่เจ้าหน้าที่ อปพร.</t>
  </si>
  <si>
    <t xml:space="preserve"> -เพื่อให้ อปพร.มีอุปกรณ์</t>
  </si>
  <si>
    <t xml:space="preserve"> -เพื่อสร้างความปลอดภัย</t>
  </si>
  <si>
    <t>การปฏิบัติหน้าที่</t>
  </si>
  <si>
    <t>อปพร. มีเครื่องมือใน</t>
  </si>
  <si>
    <t>จำนวนอุปกรณ์</t>
  </si>
  <si>
    <t>ที่จัดซื้อ</t>
  </si>
  <si>
    <t>โครงการช่วยเหลือและบรรเทา</t>
  </si>
  <si>
    <t>ความเดือดร้อนของประชาชน</t>
  </si>
  <si>
    <t>ที่ประสบสาธารณภัยและ</t>
  </si>
  <si>
    <t>ภัยธรรมชาติ</t>
  </si>
  <si>
    <t>ที่ประสบสาธารณภัยต่างๆ</t>
  </si>
  <si>
    <t>เพื่อช่วยเหลือประชาชน</t>
  </si>
  <si>
    <t>ให้ได้รับการช่วยเหลือ</t>
  </si>
  <si>
    <t>อย่างทันท่วงที</t>
  </si>
  <si>
    <t>ผู้ประสบภัยสาธารณภัยต่าง ๆ</t>
  </si>
  <si>
    <t>จำนวน 12 หมู่บ้าน</t>
  </si>
  <si>
    <t>ประชาชนที่ประสบ</t>
  </si>
  <si>
    <t>สาธารณภัยได้รับ</t>
  </si>
  <si>
    <t>ความช่วยเหลือ</t>
  </si>
  <si>
    <t>ทันท่วงที</t>
  </si>
  <si>
    <t>จัดจุดตรวจในช่วงเทศกาล</t>
  </si>
  <si>
    <t>วันขึ้นปีใหม่และวันสงกรานต์</t>
  </si>
  <si>
    <t xml:space="preserve">เพื่อให้บริการประชาชน </t>
  </si>
  <si>
    <t>ในการบอกเส้นทาง หรือ</t>
  </si>
  <si>
    <t>บริการน้ำดื่มในช่วง</t>
  </si>
  <si>
    <t>เทศกาล</t>
  </si>
  <si>
    <t xml:space="preserve"> 2 ครั้ง/ปี</t>
  </si>
  <si>
    <t>จำนวนผู้ประสบภัย</t>
  </si>
  <si>
    <t>ช่วยเหลือ</t>
  </si>
  <si>
    <t>จัดจุดตรวจ</t>
  </si>
  <si>
    <t>ประชาชนนได้รับ</t>
  </si>
  <si>
    <t>ความสะดวกสบายใน</t>
  </si>
  <si>
    <t>การเดินทาง และ</t>
  </si>
  <si>
    <t>สนับสนุนใช้จ่ายในการปฏิบัติ</t>
  </si>
  <si>
    <t>งานของ อปพร. และเจ้าหน้าที่</t>
  </si>
  <si>
    <t>กู้ชีพฉุกเฉิน</t>
  </si>
  <si>
    <t>เพื่อเป็นขวัญกำลังในใน</t>
  </si>
  <si>
    <t>การปฏิบัติงานของ อปพร.</t>
  </si>
  <si>
    <t>และเจ้าหน้าที่กู้ชีพฉุกเฉิน</t>
  </si>
  <si>
    <t>70 คน</t>
  </si>
  <si>
    <t>เจ้าหน้าที่มีขวัญ</t>
  </si>
  <si>
    <t>กำลังใจในการ</t>
  </si>
  <si>
    <t>ปฏิบัติงาน</t>
  </si>
  <si>
    <t>จำนวนเจ้าหน้าที่</t>
  </si>
  <si>
    <t>สนุน</t>
  </si>
  <si>
    <t>ประชาชน</t>
  </si>
  <si>
    <t>ป้องกันและแก้ไขปัญหา</t>
  </si>
  <si>
    <t>ยาเสพติดตามนโยบายของ</t>
  </si>
  <si>
    <t>รัฐบาล</t>
  </si>
  <si>
    <t>เพื่อป้องกันและเฝ้าระวัง</t>
  </si>
  <si>
    <t>ยาเสพติดภายในพื้นที่</t>
  </si>
  <si>
    <t xml:space="preserve">  1 ครั้ง/ปี</t>
  </si>
  <si>
    <t>จำนวนโครงที่</t>
  </si>
  <si>
    <t>จัดโครงการ</t>
  </si>
  <si>
    <t>ไม่มีการแพร่ระบาด</t>
  </si>
  <si>
    <t>ยาเสพติดภายใน</t>
  </si>
  <si>
    <t>ตำบล</t>
  </si>
  <si>
    <t>รณรงค์ป้องกันให้เยาวชน</t>
  </si>
  <si>
    <t>ประชาชน เข้าใจและตระหนัก</t>
  </si>
  <si>
    <t>ถึงปัญหาและพิษภัยจาก</t>
  </si>
  <si>
    <t>เพื่อให้เยาวชน ประชาชน</t>
  </si>
  <si>
    <t>เข้าใจและตระหนักถึง</t>
  </si>
  <si>
    <t>ปัญหาและพิษภัยจาก</t>
  </si>
  <si>
    <t>จำนวนเยาวชน</t>
  </si>
  <si>
    <t>ยุทธศาสตร์จังหวัดที่ 3 บริหารจัดการทรัพยากรธรรมชาติ และสิ่งแวดล้อมแบบมีส่วนร่วมอย่างยั่งยืน</t>
  </si>
  <si>
    <t>ยุทธศาสตร์การพัฒนาของ อปท. ในเขตจังหวัดที่ 6 ทรพัยากรและสิ่งแวดล้อม</t>
  </si>
  <si>
    <t>รณรงค์ประชาสัมพันธ์ให้ความรู้</t>
  </si>
  <si>
    <t>และสร้างจิตสำนึกในการดูแล</t>
  </si>
  <si>
    <t>สิ่งแวดล้อม</t>
  </si>
  <si>
    <t>ให้ประชาชนมีความรู้และ</t>
  </si>
  <si>
    <t>สร้างจิตสำนึกในการดูแล</t>
  </si>
  <si>
    <t>รักษาสิ่งแวดล้อม</t>
  </si>
  <si>
    <t>ประชาชนมีความรู้และ</t>
  </si>
  <si>
    <t>มีจิตสำนึกในการดูแล</t>
  </si>
  <si>
    <t>สุขและสิ่ง</t>
  </si>
  <si>
    <t>แวดล้อม</t>
  </si>
  <si>
    <t>ดำเนินการณรงค์</t>
  </si>
  <si>
    <t>ประชาสัมพันธ์</t>
  </si>
  <si>
    <t>สำรวจแนวเขตที่สาธารณ</t>
  </si>
  <si>
    <t>ประโยชน์</t>
  </si>
  <si>
    <t>และป้องกันการบุกรุก</t>
  </si>
  <si>
    <t>ที่สาธารณประโยชน์</t>
  </si>
  <si>
    <t>10 แห่ง</t>
  </si>
  <si>
    <t>จำนวนที่สาธารณ</t>
  </si>
  <si>
    <t>ประโยชน์ที่สำรวจ</t>
  </si>
  <si>
    <t>เพื่อให้ทราบแนวเขต</t>
  </si>
  <si>
    <t>ทราบแนวเขตและ</t>
  </si>
  <si>
    <t>ป้องกันการบุกรุกที่</t>
  </si>
  <si>
    <t>สาธารณประโยชน์</t>
  </si>
  <si>
    <t>ก่อสร้างรั้วหรือแนวเขตหรือ</t>
  </si>
  <si>
    <t>แนวกันไฟที่สาธารณประโยชน์</t>
  </si>
  <si>
    <t>และเสา หรือมุดหลักกำหนด</t>
  </si>
  <si>
    <t>แนวเขต</t>
  </si>
  <si>
    <t>เพื่อป้องกันการบุกรุกที่</t>
  </si>
  <si>
    <t>3 แห่ง</t>
  </si>
  <si>
    <t>ประโยชน์ที่ได้</t>
  </si>
  <si>
    <t>ก่อสร้างรั้วหรือ</t>
  </si>
  <si>
    <t>ทราบอาณาเขตที่</t>
  </si>
  <si>
    <t>ชัดเจนและป้องกัน</t>
  </si>
  <si>
    <t>การบุกรุกพื้นที่</t>
  </si>
  <si>
    <t>ส่วนโยธา</t>
  </si>
  <si>
    <t>โครงการปลูกป่าเฉลิมพระเกียรติ</t>
  </si>
  <si>
    <t>เพื่อเพิ่มพื้นที่ป่าไม้ภายใน</t>
  </si>
  <si>
    <t>ตำบล และสนับสนุน</t>
  </si>
  <si>
    <t>ดำเนินโครงการ</t>
  </si>
  <si>
    <t>พื้นที่ป่าไม้ของตำบล</t>
  </si>
  <si>
    <t>เพิ่มขึ้น</t>
  </si>
  <si>
    <t>ยุทธศาสตร์ที่ 4 การพัฒนาด้านทรัพยากรธรรมชาติและสิ่งแวดล้อม</t>
  </si>
  <si>
    <t>แนวทางการพัฒนา 1.2 ก่อสร้างและปรับปรุงระบบประปา</t>
  </si>
  <si>
    <t>ปรับปรุงระบบผลิตน้ำประปา</t>
  </si>
  <si>
    <t>บ้านโคกเริงรมย์ หมู่ที่ 1</t>
  </si>
  <si>
    <t xml:space="preserve"> 1 แห่ง</t>
  </si>
  <si>
    <t>ก่อสร้างรางระบายน้ำ คสล.</t>
  </si>
  <si>
    <t>ขนาดกว้าง 5 เมตร</t>
  </si>
  <si>
    <t>ปรับปรุงซ่อมแซมผิวจราจรถนน</t>
  </si>
  <si>
    <t>หนา  0.10  เมตร</t>
  </si>
  <si>
    <t>หมู่ที่ 1-12</t>
  </si>
  <si>
    <t>ก่อสร้างถนนคอนกรีตเสริมเหล็ก</t>
  </si>
  <si>
    <t>ขนาดกว้าง  3 เมตร</t>
  </si>
  <si>
    <t>หมู่ที่ 3</t>
  </si>
  <si>
    <t>ขนาดกว้าง 4  เมตร</t>
  </si>
  <si>
    <t>ลึก 0.20 เมตร</t>
  </si>
  <si>
    <t>บ้านกุดตาลาดพัฒนา หมู่ที่ 4</t>
  </si>
  <si>
    <t>ขนาดกว้าง  5 เมตร</t>
  </si>
  <si>
    <t>ขนาดกว้าง  4 เมตร</t>
  </si>
  <si>
    <t>ต่อเติมศาลาประชาคม</t>
  </si>
  <si>
    <t>บ้านใหม่สมบูรณ์วัฒนา หมู่ที่ 5</t>
  </si>
  <si>
    <t>ก่อสร้างถนนยกร่องพูนดิน</t>
  </si>
  <si>
    <t>สะอาด บ้านโคกสะอาด หมู่ที่ 8</t>
  </si>
  <si>
    <t>ขนาดกว้าง 5  เมตร</t>
  </si>
  <si>
    <t>หมู่ที่ 8</t>
  </si>
  <si>
    <t>บ้านโคกต่ำสามัคคี หมู่ที่ 9</t>
  </si>
  <si>
    <t>โครงการขุดลอกสระประมง</t>
  </si>
  <si>
    <t>บ้านสามหลังพัฒนา หมู่ที่ 10</t>
  </si>
  <si>
    <t>บ้านคลองสันติธรรม หมู่ที่ 11</t>
  </si>
  <si>
    <t>สายซอยรออุทิศ</t>
  </si>
  <si>
    <t>บ้านโคกเริงรมย์ หมู่ที่ 12</t>
  </si>
  <si>
    <t>หมู่ที่ 12</t>
  </si>
  <si>
    <t>รายทางภายในหมู่บ้าน</t>
  </si>
  <si>
    <t>บ้านโคกสะอาด หมู่ที่ 8</t>
  </si>
  <si>
    <t>ภายในบ้านโคกเริงรมย์ หมู่ที่ 1</t>
  </si>
  <si>
    <t xml:space="preserve">กว้าง 0.10 เมตร </t>
  </si>
  <si>
    <t>ในหมู่บ้านเป็นไปด้วย</t>
  </si>
  <si>
    <t>ความสะดวก</t>
  </si>
  <si>
    <t>เพื่อให้การระบายน้ำ</t>
  </si>
  <si>
    <t>ความยาวของ</t>
  </si>
  <si>
    <t>รางระบายน้ำ</t>
  </si>
  <si>
    <t>ด้วยความสะดวกไม่</t>
  </si>
  <si>
    <t>การระบายน้ำเป็นไป</t>
  </si>
  <si>
    <t>เกิดน้ำท่วมขังหรือ</t>
  </si>
  <si>
    <t>มีกลิ่น</t>
  </si>
  <si>
    <t xml:space="preserve"> - เพื่อแก้ไขปัญหาการ</t>
  </si>
  <si>
    <t xml:space="preserve"> - เพื่อใช้เป็นเส้นทาง</t>
  </si>
  <si>
    <t>ขนส่งสินค้าทางการเกษตร</t>
  </si>
  <si>
    <t>คมนาคมภายในหมู่บ้าน</t>
  </si>
  <si>
    <t>และระหว่างหมู่บ้าน</t>
  </si>
  <si>
    <t>สะดวกในการสัญจร</t>
  </si>
  <si>
    <t>ไปมาภายในหมู่บ้าน</t>
  </si>
  <si>
    <t>มีเส้นทางขนส่งสินค้า</t>
  </si>
  <si>
    <t>ประชาชนได้รับความ</t>
  </si>
  <si>
    <t>ความยาวของถนน</t>
  </si>
  <si>
    <t>ลูกรัง</t>
  </si>
  <si>
    <t>แคลนน้ำอุปโภคบริโภค</t>
  </si>
  <si>
    <t xml:space="preserve"> - เพื่อแก้ปัญหาภัยแล้ง</t>
  </si>
  <si>
    <t xml:space="preserve"> -เพื่อแก้ไขปัญหาการขาด</t>
  </si>
  <si>
    <t>1 แห่ง</t>
  </si>
  <si>
    <t>สำหรับอุปโภคบริโภค</t>
  </si>
  <si>
    <t>และทำการเกษตร</t>
  </si>
  <si>
    <t>เพียงพอตลอดปี</t>
  </si>
  <si>
    <t>จำนวนสระน้ำ</t>
  </si>
  <si>
    <t>ที่ขุดลอก</t>
  </si>
  <si>
    <t>คสล.</t>
  </si>
  <si>
    <t>กิจกรรมต่าง ๆ ในหมู่บ้าน</t>
  </si>
  <si>
    <t>หมู่บ้านมีสถานที่</t>
  </si>
  <si>
    <t>ในการจัดกิจกรรม</t>
  </si>
  <si>
    <t>จำนวนศาลา</t>
  </si>
  <si>
    <t xml:space="preserve"> ประชาชนมีน้ำ</t>
  </si>
  <si>
    <t xml:space="preserve">หนา  0.15  เมตร </t>
  </si>
  <si>
    <t>โปร่งมีชัย หมู่ที่ 7</t>
  </si>
  <si>
    <t>จำนวนคลองน้ำ</t>
  </si>
  <si>
    <t>จำนวนลำห้วย</t>
  </si>
  <si>
    <t>ซ่อมแซม</t>
  </si>
  <si>
    <t>ภายในที่ทำการ อบต.</t>
  </si>
  <si>
    <t>คมนาคมภายในที่ทำการ</t>
  </si>
  <si>
    <t>องค์การบริหารส่วนตำบล</t>
  </si>
  <si>
    <t>ในที่ทำการองค์การ</t>
  </si>
  <si>
    <t>บริหารส่วนตำบล</t>
  </si>
  <si>
    <t>ประชาชนที่มาติดต่อ</t>
  </si>
  <si>
    <t xml:space="preserve"> -เพื่อให้ใช้ประโยชน์</t>
  </si>
  <si>
    <t>ได้มากขึ้น</t>
  </si>
  <si>
    <t>ประโยชน์ได้มากขึ้น</t>
  </si>
  <si>
    <t>อบต.มีอาคารที่ใช้</t>
  </si>
  <si>
    <t>จำนวนอาคาร</t>
  </si>
  <si>
    <t>สำนักงานที่ปรับปรุง</t>
  </si>
  <si>
    <t>ที่ปรับปรุง</t>
  </si>
  <si>
    <t>ปรับปรุงอาคารเรียนโรงเรียน</t>
  </si>
  <si>
    <t>รร.มีอาคารที่ใช้</t>
  </si>
  <si>
    <t xml:space="preserve"> -เพื่อให้ประชาชนได้มีน้ำ</t>
  </si>
  <si>
    <t>ประปาใช้เพื่อการอุปโภค</t>
  </si>
  <si>
    <t>บริโภคทุกครัวเรือน</t>
  </si>
  <si>
    <t>ประชาชนได้มีน้ำ</t>
  </si>
  <si>
    <t>ประปาใช้เพื่อการ</t>
  </si>
  <si>
    <t>อุปโภคบริโภค</t>
  </si>
  <si>
    <t>ทุกครัวเรือน</t>
  </si>
  <si>
    <t>จำนวนประปา</t>
  </si>
  <si>
    <t>12  แห่ง</t>
  </si>
  <si>
    <t>กลางคืน</t>
  </si>
  <si>
    <t>เพื่อเพิ่มแสงสว่างในเวลา</t>
  </si>
  <si>
    <t>สว่างเพียงพอและมี</t>
  </si>
  <si>
    <t>ในหมู่บ้านมีไฟส่อง</t>
  </si>
  <si>
    <t>ไฟฟ้าใช้ครบทุก</t>
  </si>
  <si>
    <t>ครัวเรือน</t>
  </si>
  <si>
    <t>ใช้ทุกครัวเรือน</t>
  </si>
  <si>
    <t>จัดซื้อถังขยะประจำหมู่บ้าน</t>
  </si>
  <si>
    <t xml:space="preserve"> - เพื่อให้มีที่รองรับขยะ</t>
  </si>
  <si>
    <t>ที่ถูกสุขลักษณะภายใน</t>
  </si>
  <si>
    <t>แนวทางการพัฒนา 4.1 ส่งเสริม อนุรักษ์ ฟื้นฟูทรัพยากรธรรมชาติและสิ่งแวดล้อม</t>
  </si>
  <si>
    <t>แนวทางการพัฒนา 4.2 จัดการระบบบำบัด และกำจัดขยะมูลฝอย</t>
  </si>
  <si>
    <t>100 ถัง/ปี</t>
  </si>
  <si>
    <t>มีความสะอาดทิ้งขยะ</t>
  </si>
  <si>
    <t>สุขและ</t>
  </si>
  <si>
    <t>ในที่รองรับขยะ</t>
  </si>
  <si>
    <t xml:space="preserve"> -เขต อบต.โคกเริงรมย์</t>
  </si>
  <si>
    <t>จำนวนถังขยะ</t>
  </si>
  <si>
    <t>รณรงค์คัดแยกขยะมูลฝอยที่</t>
  </si>
  <si>
    <t>เป็นพิษหรืออันตรายจากชุมชน</t>
  </si>
  <si>
    <t>จังหวัดชัยภูมิ</t>
  </si>
  <si>
    <t>เพื่อรณรงค์ให้ประชาชน</t>
  </si>
  <si>
    <t>ในพื้นที่คัดแยกขยะมูลฝอย</t>
  </si>
  <si>
    <t>ที่เป็นพิษหรืออันตราย</t>
  </si>
  <si>
    <t>เพื่อนำไปทำลายอย่าง</t>
  </si>
  <si>
    <t>ถูกต้อง</t>
  </si>
  <si>
    <t>ประชาชนในพื้นที่</t>
  </si>
  <si>
    <t>จำนวนประชาชน</t>
  </si>
  <si>
    <t>ในพื้นที่ที่ให้</t>
  </si>
  <si>
    <t>ความร่วมมือ</t>
  </si>
  <si>
    <t>คัดแยกขยะมูลฝอย</t>
  </si>
  <si>
    <t>หมู่บ้าน และเป็นระเบียบ</t>
  </si>
  <si>
    <t>เรียบร้อย</t>
  </si>
  <si>
    <t xml:space="preserve">ปรับปรุงพื้นที่ทิ้งขยะและ </t>
  </si>
  <si>
    <t xml:space="preserve">กำจัดมูลฝอย </t>
  </si>
  <si>
    <t>เพื่อปรับปรุงพื้นที่ทิ้งขยะ</t>
  </si>
  <si>
    <t>และกำจัดมูลฝอยให้</t>
  </si>
  <si>
    <t>เพียงพอต่อปริมาณขยะ</t>
  </si>
  <si>
    <t>จำนวนสถานที่</t>
  </si>
  <si>
    <t>ทิ้งขยะที่ได้รับ</t>
  </si>
  <si>
    <t>การปรับปรุง</t>
  </si>
  <si>
    <t>มีพื้นที่ทิ้งขยะเพียงพอ</t>
  </si>
  <si>
    <t>ต่อปริมาณขยะ</t>
  </si>
  <si>
    <t>ยุทธศาสตร์ที่  5 การพัฒนาด้านการเมืองการบริหาร</t>
  </si>
  <si>
    <t>แนวทางการพัฒนา 5.1 ส่งเสริมสนับสนุนการเมืองการปกครอง</t>
  </si>
  <si>
    <t>ยุทธศาสตร์จังหวัดที่ 4 การพัฒนาสังคมและคุณภาพชีวิตตามหลักปรัญชาเศรษฐกิจพอเพียง</t>
  </si>
  <si>
    <t>ยุทธศาสตร์การพัฒนาของ อปท. ในเขตจังหวัดที่ 8 การบริหารจัดการแบบธรรมาภิบาล</t>
  </si>
  <si>
    <t>โครงการกฎหมายน่ารู้</t>
  </si>
  <si>
    <t>สำหรับประชาชน</t>
  </si>
  <si>
    <t>จัดทำคู่มือให้ความรู้</t>
  </si>
  <si>
    <t>แก่ประชาชน</t>
  </si>
  <si>
    <t>จำนวน</t>
  </si>
  <si>
    <t>แก่ประชาชนจำนวน</t>
  </si>
  <si>
    <t>100 เล่ม</t>
  </si>
  <si>
    <t>จำนวนคู่มือ</t>
  </si>
  <si>
    <t>ประชาชนมีความรู้</t>
  </si>
  <si>
    <t>เกี่ยวกับกฎหมาย</t>
  </si>
  <si>
    <t>โครงการพัฒนาศักยภาพผู้นำ</t>
  </si>
  <si>
    <t>และประชาคมท้องถิ่น</t>
  </si>
  <si>
    <t>เพื่อให้ความรู้ด้านกฎหมาย</t>
  </si>
  <si>
    <t>เพื่อพัฒนาศักยภาพผู้นำ</t>
  </si>
  <si>
    <t>จัดประชุม/อบรม</t>
  </si>
  <si>
    <t>ผู้นำ จำนวน  60 คน</t>
  </si>
  <si>
    <t>ผู้นำมีความรู้และ</t>
  </si>
  <si>
    <t>มีศัยภาพเพิ่มมากขึ้น</t>
  </si>
  <si>
    <t>ประชาสัมพันธ์การเลือกตั้งระดับ</t>
  </si>
  <si>
    <t xml:space="preserve"> - เพื่อให้ประชาชนมีความ</t>
  </si>
  <si>
    <t>ท้องถิ่นและระดับชาติ หรือจัดการ</t>
  </si>
  <si>
    <t>เข้าใจในหน้าที่ตามระบอบ</t>
  </si>
  <si>
    <t>เลือกตั้งท้องถิ่น หรือเลือกตั้งซ่อม</t>
  </si>
  <si>
    <t>ประชาธิปไตย</t>
  </si>
  <si>
    <t xml:space="preserve"> - เพื่อให้มีจำนวนผู้มาใช้</t>
  </si>
  <si>
    <t>สิทธิ์เลือกตั้งเพิ่มขึ้น</t>
  </si>
  <si>
    <t>และกระบวนการแผนชุมชน</t>
  </si>
  <si>
    <t xml:space="preserve"> - ประชาชนออกไป</t>
  </si>
  <si>
    <t>ใช้สิทธิเลือกตั้งเพิ่มขึ้น</t>
  </si>
  <si>
    <t>เข้าใจในหน้าที่ตาม</t>
  </si>
  <si>
    <t>ระบอบประชาธิปไตย</t>
  </si>
  <si>
    <t>กระบวนการแผนชุมชน</t>
  </si>
  <si>
    <t>ดำเนินการ</t>
  </si>
  <si>
    <t>แนวทางการพัฒนา 5.2 เพิ่มประสิทธิภาพการบริหารจัดการ</t>
  </si>
  <si>
    <t>ปรับปรุงและลดขั้นตอนการปฏิบัติ</t>
  </si>
  <si>
    <t xml:space="preserve"> - เพื่อให้การบริการประชา</t>
  </si>
  <si>
    <t>ชนมีความสะดวกรวดเร็ว</t>
  </si>
  <si>
    <t>ยิ่งขึ้นสร้างความพึงพอใจ</t>
  </si>
  <si>
    <t>บริการประชาชนในช่วงพักเที่ยง</t>
  </si>
  <si>
    <t xml:space="preserve"> - เพื่อขยายเวลาการให้</t>
  </si>
  <si>
    <t>บริการประชาชนโดยไม่</t>
  </si>
  <si>
    <t>ราชการมีความ</t>
  </si>
  <si>
    <t>หยุดพักเที่ยงและมีจุดประ</t>
  </si>
  <si>
    <t>พึงพอใจไม่น้อยกว่า</t>
  </si>
  <si>
    <t>ร้อยละ  80</t>
  </si>
  <si>
    <t>จัดทำแผนที่ภาษีภายในตำบล</t>
  </si>
  <si>
    <t xml:space="preserve"> - เพื่อจัดทำระบบข้อมูลให้</t>
  </si>
  <si>
    <t>มีความทันสมัยและสะดวก</t>
  </si>
  <si>
    <t>ต่อการสืบค้น</t>
  </si>
  <si>
    <t xml:space="preserve"> - ประชาชนมีความ</t>
  </si>
  <si>
    <t>พึงพอใจในการได้รับ</t>
  </si>
  <si>
    <t>การบริการมีทัศนคติที่ดี</t>
  </si>
  <si>
    <t>ต่อการติดต่อราชการ</t>
  </si>
  <si>
    <t>11 ภารกิจ</t>
  </si>
  <si>
    <t>จำนวนภารกิจ</t>
  </si>
  <si>
    <t>ร้อยละความพึงพอ</t>
  </si>
  <si>
    <t>ใจของประชาชน</t>
  </si>
  <si>
    <t>ที่มาติดต่อราชการ</t>
  </si>
  <si>
    <t xml:space="preserve"> - ประชาชนที่ได้รับ</t>
  </si>
  <si>
    <t>บริการมีความพึงพอใจ</t>
  </si>
  <si>
    <t>ทุกส่วนราชการ</t>
  </si>
  <si>
    <t xml:space="preserve"> - อบต. มีข้อมูลทางด้าน</t>
  </si>
  <si>
    <t>กายภาพที่ทันสมัยและ</t>
  </si>
  <si>
    <t>มีความถูกต้องแม่นยำ</t>
  </si>
  <si>
    <t>จำนวนครั้งที่จัดทำ</t>
  </si>
  <si>
    <t>อุดหนุนองค์การบริหารส่วนตำบล</t>
  </si>
  <si>
    <t xml:space="preserve"> -เพื่อเพิ่มประสิทธิภาพการ</t>
  </si>
  <si>
    <t xml:space="preserve"> -ทำให้การดำเนินงาน</t>
  </si>
  <si>
    <t>เกาะมะนาวตามโครงการเพิ่มประสิทธิ</t>
  </si>
  <si>
    <t>ดำเนินงานของศูนย์ฯ</t>
  </si>
  <si>
    <t>ของศูนย์ฯ มีประสิทธิ</t>
  </si>
  <si>
    <t>ภาพการดำเนินการศูนย์ข้อมูลข่าว</t>
  </si>
  <si>
    <t xml:space="preserve"> -เพื่อให้ศูนย์ฯ เป็นสื่อกลาง</t>
  </si>
  <si>
    <t>ภาพมากยิ่งขึ้น</t>
  </si>
  <si>
    <t>สารการจัดซื้อจัดจ้างขององค์กรปก</t>
  </si>
  <si>
    <t>ประชาสัมพันธ์ให้ผู้สนใจ</t>
  </si>
  <si>
    <t xml:space="preserve"> -ศูนย์ฯ ทำหน้าที่เป็น</t>
  </si>
  <si>
    <t>ครองส่วนท้องถิ่นระดับอำเภอ</t>
  </si>
  <si>
    <t>เข้ามามีส่วนร่วมในกระบวน</t>
  </si>
  <si>
    <t>สื่อกลางในการ</t>
  </si>
  <si>
    <t>การจัดซื้อจัดจ้าง</t>
  </si>
  <si>
    <t>ประชาสัมพันธ์ให้ผู้</t>
  </si>
  <si>
    <t xml:space="preserve"> -เพื่อให้การจัดการด้าน</t>
  </si>
  <si>
    <t>สนใจเข้ามามีส่วนร่วม</t>
  </si>
  <si>
    <t>เอกสาร มีความเป็นระเบียบ</t>
  </si>
  <si>
    <t>ในกระบวนการจัดซื้อ</t>
  </si>
  <si>
    <t>สะดวก และรวดเร็วยิ่งขึ้น</t>
  </si>
  <si>
    <t>จัดจ้าง</t>
  </si>
  <si>
    <t xml:space="preserve"> -การทำงานของศูนย์ฯ</t>
  </si>
  <si>
    <t>มีความสะดวก รวดเร็ว</t>
  </si>
  <si>
    <t>และคล่องตัวมากยิ่งขึ้น</t>
  </si>
  <si>
    <t>จัดซื้อวัสดุต่าง ๆ ในการปฏิบัติงาน</t>
  </si>
  <si>
    <t xml:space="preserve"> -เพื่อให้มีวัสดุต่าง ๆ ใช้ใน</t>
  </si>
  <si>
    <t>1 ครั้ง /เดือน</t>
  </si>
  <si>
    <t xml:space="preserve"> -อบต.มีวัสดุต่าง ๆ ใช้ใน</t>
  </si>
  <si>
    <t>ของ อบต.</t>
  </si>
  <si>
    <t>การปฏิบัติงาน</t>
  </si>
  <si>
    <t>จำนวนครั้งที่ดำเนิน</t>
  </si>
  <si>
    <t>การ</t>
  </si>
  <si>
    <t>ซ่อมแซมวัสดุครุภัณฑ์ต่าง ๆ เช่น</t>
  </si>
  <si>
    <t xml:space="preserve"> -เพื่อให้มีครุภัณฑ์ใช้งาน</t>
  </si>
  <si>
    <t>1 ครั้ง /ปี</t>
  </si>
  <si>
    <t xml:space="preserve"> -อบต.มีครุภัณฑ์ใช้งาน</t>
  </si>
  <si>
    <t>ครุภัณฑ์สำนักงาน ครุภัณฑ์</t>
  </si>
  <si>
    <t>ได้ตามปกติ</t>
  </si>
  <si>
    <t>โครงการ อบต.เคลื่อนที่</t>
  </si>
  <si>
    <t xml:space="preserve"> -เพื่อให้ประชาชนมีโอกาส</t>
  </si>
  <si>
    <t xml:space="preserve"> -ประชาชนได้รับบริการ</t>
  </si>
  <si>
    <t>เข้าถึงบริการขั้นพื้นฐาน</t>
  </si>
  <si>
    <t>จาก อบต.มกาขึ้น</t>
  </si>
  <si>
    <t>อย่างหลากหลายทั่วถึง</t>
  </si>
  <si>
    <t>คอมพิวเตอร์ ครุภัณฑ์ยาน</t>
  </si>
  <si>
    <t>พาหนะและขนส่ง ฯลฯ เป็นต้น</t>
  </si>
  <si>
    <t>พัฒนาระบบเทคโนโลยีสารสนเทศ</t>
  </si>
  <si>
    <t xml:space="preserve"> - เพื่อการบำรุงรักษาและ</t>
  </si>
  <si>
    <t>1  แห่ง</t>
  </si>
  <si>
    <t xml:space="preserve"> - อบต. มีศักยภาพ</t>
  </si>
  <si>
    <t>จัดหาเครื่องคอมพิวเตอร์</t>
  </si>
  <si>
    <t>ในการรองรับการดำเนิน</t>
  </si>
  <si>
    <t>ให้เพียงพอ</t>
  </si>
  <si>
    <t xml:space="preserve">ดำเนินการต่างๆ </t>
  </si>
  <si>
    <t xml:space="preserve"> - เพื่อการจัดหาระบบเชื่อม</t>
  </si>
  <si>
    <t>โดยสารสนเทศที่</t>
  </si>
  <si>
    <t>ต่ออินเตอร์แบบความเร็วสูง</t>
  </si>
  <si>
    <t>ทันสมัย</t>
  </si>
  <si>
    <t>ในการรองรับการปฏิบัติงาน</t>
  </si>
  <si>
    <t>ของ อบต. และบริการให้แก่</t>
  </si>
  <si>
    <t xml:space="preserve"> -เพื่อจัดทำเว็ปไซต์ อบต.</t>
  </si>
  <si>
    <t>จำนวนศูนยฯ ที่</t>
  </si>
  <si>
    <t>ชาสัมพันธ์ไว้บริการประชาชน</t>
  </si>
  <si>
    <t>ในเผยแพร่ข้อมูลข่าวสารของ อบต.</t>
  </si>
  <si>
    <t>แนวทางการพัฒนา 5.3 การปรับปรุงและพัฒนาบุคลากร</t>
  </si>
  <si>
    <t xml:space="preserve"> - เพื่อเพิ่มวิสัยทัศน์และ</t>
  </si>
  <si>
    <t>1  ครั้ง / ปี</t>
  </si>
  <si>
    <t xml:space="preserve"> - บุคลากรท้องถิ่นมี</t>
  </si>
  <si>
    <t>นอกสถานที่</t>
  </si>
  <si>
    <t>สร้างศักยภาพในการปฏิบัติ</t>
  </si>
  <si>
    <t>วิสัยทัศน์และศักยภาพ</t>
  </si>
  <si>
    <t>งานของบุคลากรในท้องถิ่น</t>
  </si>
  <si>
    <t>ในการทำงานเพิ่มขึ้น</t>
  </si>
  <si>
    <t>ฝึกอบรมบุคลากร อบต. ตามแผนการ</t>
  </si>
  <si>
    <t xml:space="preserve"> - เพื่อเพิ่มศักยภาพวิสัยทัศน์</t>
  </si>
  <si>
    <t xml:space="preserve">คณะผู้บริหาร </t>
  </si>
  <si>
    <t xml:space="preserve"> - บุคลากรมีการพัฒนา</t>
  </si>
  <si>
    <t>ฝึกอบรมของสถาบันพัฒนาบุคลากร</t>
  </si>
  <si>
    <t>ในการทำงานให้แก่บุคลากร</t>
  </si>
  <si>
    <t>สมาชิกสภา อบต.</t>
  </si>
  <si>
    <t>องค์ความรู้สามารถ</t>
  </si>
  <si>
    <t>ท้องถิ่นและการอบรมพัฒนาความรู้</t>
  </si>
  <si>
    <t xml:space="preserve"> - เพื่อพัฒนาทักษะด้านการ</t>
  </si>
  <si>
    <t>พนักงาน อบต.</t>
  </si>
  <si>
    <t>ปฏิบัติงานได้เป็นอย่างดี</t>
  </si>
  <si>
    <t>ของสถาบันต่าง ๆ</t>
  </si>
  <si>
    <t>ใช้กฎหมายข้อระเบียบต่างๆ</t>
  </si>
  <si>
    <t>ลูกจ้างประจำ</t>
  </si>
  <si>
    <t>นำมาปรับใช้ในการทำงาน</t>
  </si>
  <si>
    <t xml:space="preserve">พนักงานจ้าง </t>
  </si>
  <si>
    <t>จำนวนผู้เข้าอบรม</t>
  </si>
  <si>
    <t>จำนวนบุคลากร</t>
  </si>
  <si>
    <t>ที่ได้รับการอบรม</t>
  </si>
  <si>
    <t>ตามแผน</t>
  </si>
  <si>
    <t>บัญชีสรุปโครงการพัฒนา</t>
  </si>
  <si>
    <t>ยุทธศาสตร์</t>
  </si>
  <si>
    <t>ปี 2561</t>
  </si>
  <si>
    <t>1) ยุทธศาสตร์การพัฒนาด้านสาธารณะและโครงสร้างพื้นฐาน</t>
  </si>
  <si>
    <t>1.2 แนวทางการพัฒนาก่อสร้างและปรับปรุงระบบประปา</t>
  </si>
  <si>
    <t>แนวทางการพัฒนา 1.3 พัฒนาระบบไฟฟ้าสาธารณะ</t>
  </si>
  <si>
    <t>1.3 แนวทางการพัฒนาพัฒนาระบบไฟฟ้าสาธารณะ</t>
  </si>
  <si>
    <t>รวม</t>
  </si>
  <si>
    <t>2) ยุทธศาสตร์การพัฒนาการเกษตร  สนับสนุนสาธารณสุขและ</t>
  </si>
  <si>
    <t>ส่งเสริมคุณภาพชีวิต</t>
  </si>
  <si>
    <t>2.1 แนวทางการพัฒนาส่งเสริมอาชีพและเพิ่มรายได้ให้แก่ประชาชน</t>
  </si>
  <si>
    <t>2.2 แนวทางการพัฒนาส่งเสริมสนับสนุน พัฒนาด้านการเกษตรและปศุสัตว์</t>
  </si>
  <si>
    <t xml:space="preserve">1.1 แนวทางการพัฒนาก่อสร้าง ปรับปรุง ซ่อมแซม บำรุงรักษา ถนน   </t>
  </si>
  <si>
    <t>ท่อระบายน้ำ ขุดลอกคลอง  สะพาน และโครงสร้างพื้นฐานที่จำเป็น</t>
  </si>
  <si>
    <t xml:space="preserve">2.3 แนวทางการพัฒนาเสริมสร้างชุมชนให้มีความเข้มแข็ง  </t>
  </si>
  <si>
    <t xml:space="preserve">2.4 แนวทางการพัฒนาการสงเคราะห์คุณภาพชีวิตเด็ก  สตรี  คนชรา  </t>
  </si>
  <si>
    <t xml:space="preserve">ผู้ด้อยโอกาส คนพิการและผู้ป่วยเอดส์  </t>
  </si>
  <si>
    <t>2.5 แนวทางการพัฒนาส่งเสริม ให้ความรู้ รณรงค์การเสริมสร้างคุณภาพชีวิต</t>
  </si>
  <si>
    <t xml:space="preserve">ของประชาชน  </t>
  </si>
  <si>
    <t xml:space="preserve">2.6 แนวทางการพัฒนาการรักษาความปลอดภัยในชีวิตและทรัพย์สิน  </t>
  </si>
  <si>
    <t>การป้องกันบรรเทาสาธารณภัย และการแก้ไขปัญหายาเสพติด</t>
  </si>
  <si>
    <t>3) ยุทธศาสตร์การพัฒนาการศึกษา  ศาสนาและวัฒนธรรม</t>
  </si>
  <si>
    <t>3.1 แนวทางการพัฒนาการจัดการและสนับสนุนการศึกษา</t>
  </si>
  <si>
    <t>3.2 แนวทางการพัฒนาส่งเสริมกิจกรรมทางศาสนา ประเพณี และวัฒนธรรม</t>
  </si>
  <si>
    <t>ท้องถิ่น</t>
  </si>
  <si>
    <t>3.3 แนวทางการพัฒนาส่งเสริมการกีฬาและนันทนาการ</t>
  </si>
  <si>
    <t>4) ยุทธศาสตร์การพัฒนาด้านทรัพยากรธรรมชาติและสิ่งแวดล้อม</t>
  </si>
  <si>
    <t>4.1 แนวทางการพัฒนาส่งเสริม อนุรักษ์ ฟื้นฟูทรัพยากรธรรมชาติและ</t>
  </si>
  <si>
    <t>4.2 แนวทางการพัฒนาจัดการระบบบำบัด และกำจัดขยะมูลฝอย</t>
  </si>
  <si>
    <t>5) ยุทธศาสตร์การพัฒนาด้านการเมืองการบริหาร</t>
  </si>
  <si>
    <t>5.1 แนวทางการพัฒนาส่งเสริมสนับสนุนการเมืองการปกครอง</t>
  </si>
  <si>
    <t>5.2 แนวทางการพัฒนาเพิ่มประสิทธิภาพการบริหารจัดการ</t>
  </si>
  <si>
    <t>5.3 แนวทางการพัฒนาการปรับปรุงและพัฒนาบุคลากร</t>
  </si>
  <si>
    <t>รวมทั้งสิ้น</t>
  </si>
  <si>
    <t>สายเชื่อมสุรนารายณ์-หนอง</t>
  </si>
  <si>
    <t>กุดสูง บ้านกุดตาลาด หมู่ที่ 2</t>
  </si>
  <si>
    <t>บ้านทุ่งโปร่ง หมู่ที่ 3</t>
  </si>
  <si>
    <t>สายบ้านทุ่งโปร่ง-ลำคันฉู</t>
  </si>
  <si>
    <t>บ้านทุ่งโปร่ง  หมู่ที่ 3</t>
  </si>
  <si>
    <t>ก่อสร้างถนนลาดยางสาย</t>
  </si>
  <si>
    <t>บ้านโปร่งมีชัย หมู่ที่ 7</t>
  </si>
  <si>
    <t>สายนานายเอื้อน-นานาย</t>
  </si>
  <si>
    <t>ก่อสร้างระบบสูบน้ำด้วยพลัง</t>
  </si>
  <si>
    <t>งานไฟฟ้าจากลำคันฉุ-สระ</t>
  </si>
  <si>
    <t>หมู่ที่ 9</t>
  </si>
  <si>
    <t>จำนวนระบบ</t>
  </si>
  <si>
    <t>สูบน้ำ</t>
  </si>
  <si>
    <t xml:space="preserve">ภายในบ้านโคกเริงรมย์ </t>
  </si>
  <si>
    <t>ลดอุบัติเหตุในช่วงเทศกาล</t>
  </si>
  <si>
    <t>กว้าง  3  เมตร</t>
  </si>
  <si>
    <t>ขนาดกว้าง  8   เมตร</t>
  </si>
  <si>
    <t>ลาดยาง</t>
  </si>
  <si>
    <t>หน้าวัดโปร่งมีชัย</t>
  </si>
  <si>
    <t>ขนาดกว้าง  7   เมตร</t>
  </si>
  <si>
    <t>หนา 0.15  เมตร</t>
  </si>
  <si>
    <t>หนา  0.15  เมตร</t>
  </si>
  <si>
    <t>ซ่อมแซมถนนลาดยางสายถนน</t>
  </si>
  <si>
    <t>สุรนารายณ์-บ้านโคกสะอาด</t>
  </si>
  <si>
    <t>ประชาชน ภายใน</t>
  </si>
  <si>
    <t>หมู่บ้านที่ได้รับการ</t>
  </si>
  <si>
    <t>(อปพร.) ประจำตำบล</t>
  </si>
  <si>
    <t>จำนวน  517  คน</t>
  </si>
  <si>
    <t>จำนวน 742 คน</t>
  </si>
  <si>
    <t>จำนวน 260 วัน</t>
  </si>
  <si>
    <t>ฝึกอบรมหรือทบทวนการ</t>
  </si>
  <si>
    <t>การเตรียมความพร้อมด้านการ</t>
  </si>
  <si>
    <t>ป้องกันอัคคีภัย</t>
  </si>
  <si>
    <t>งานของเจ้าหน้าที่</t>
  </si>
  <si>
    <t>บุคลากร</t>
  </si>
  <si>
    <t>ปี 62 ยาว 300 เมตร</t>
  </si>
  <si>
    <t>ปี 61 ยาว 100 เมตร</t>
  </si>
  <si>
    <t>ปี 62 ยาว 100 เมตร</t>
  </si>
  <si>
    <t>สายกลางหมู่บ้าน</t>
  </si>
  <si>
    <t xml:space="preserve">หนา  0.10  เมตร </t>
  </si>
  <si>
    <t>สายบ้านนางคำพร</t>
  </si>
  <si>
    <t>สายศาลาประชาคม</t>
  </si>
  <si>
    <t>เพื่อใช้เป็นสถานที่</t>
  </si>
  <si>
    <t>จำนวนลานตาก</t>
  </si>
  <si>
    <t>ทางการเกษตร</t>
  </si>
  <si>
    <t>ก่อสร้างถนนลูกรังสายจากที่</t>
  </si>
  <si>
    <t>นายวิน-ที่นานายวิเชียร</t>
  </si>
  <si>
    <t>ปี 62 ยาว  100 เมตร</t>
  </si>
  <si>
    <t>เพื่อใช้เป็นถานที่ทำ</t>
  </si>
  <si>
    <t>ประชาคมที่</t>
  </si>
  <si>
    <t>ต่าง ๆ</t>
  </si>
  <si>
    <t>ขุดลอกคลองอีสานเขียว</t>
  </si>
  <si>
    <t>ปี 61 ยาว  200 เมตร</t>
  </si>
  <si>
    <t>ปี 62 ยาว  200 เมตร</t>
  </si>
  <si>
    <t>ขุดลอกลำห้วยตักตาดตอนบน</t>
  </si>
  <si>
    <t>ปี 61 ยาว  100  เมตร</t>
  </si>
  <si>
    <t>ขุดลอกลำห้วยม่วง</t>
  </si>
  <si>
    <t>การเกษตร</t>
  </si>
  <si>
    <t>เพื่อใช้ตากผลผลิตทาง</t>
  </si>
  <si>
    <t>ประชาชนในหมู่บ้าน</t>
  </si>
  <si>
    <t>มีที่สำหรับตากผลผลิต</t>
  </si>
  <si>
    <t>ประปา บ้านโคกต่ำสามัคคี</t>
  </si>
  <si>
    <t>รอบสระประมง</t>
  </si>
  <si>
    <t>ปี 2562</t>
  </si>
  <si>
    <t>การเกษตร บ้านโคกต่ำสามัคคี</t>
  </si>
  <si>
    <t>หมูที่ 9</t>
  </si>
  <si>
    <t>ทำกิจกรรมต่าง ๆ ของ</t>
  </si>
  <si>
    <t>เอนกประสงค์</t>
  </si>
  <si>
    <t>ทำกิจกรรมต่าง ๆ</t>
  </si>
  <si>
    <t>ของหมู่บ้าน</t>
  </si>
  <si>
    <t>โรงเรียนอนุบาล /ศูนย์พัฒนา</t>
  </si>
  <si>
    <t xml:space="preserve"> -เพื่อใช้เป็นสถานที่</t>
  </si>
  <si>
    <t>รับประทานอาหารของ</t>
  </si>
  <si>
    <t>เด็กนักเรียน</t>
  </si>
  <si>
    <t>จำนวนโรงอาหาร</t>
  </si>
  <si>
    <t>รร./ศูนย์ มีโรงอาหาร</t>
  </si>
  <si>
    <t>อาชีพ (ทำนา, ปลูกมัน</t>
  </si>
  <si>
    <t xml:space="preserve">สำปะหลัง, ข้าวโพด </t>
  </si>
  <si>
    <t>พริก และพืชผักอื่น ๆ )</t>
  </si>
  <si>
    <t>แผนพัฒนาท้องถิ่นสี่ปี (พ.ศ.2561-2564)</t>
  </si>
  <si>
    <t>สำหรับ องค์กรปกครองส่วนท้องถิ่นดำเนินการ</t>
  </si>
  <si>
    <t>กองช่าง</t>
  </si>
  <si>
    <t>ติดตั้งไฟฟ้าแสงสว่าง</t>
  </si>
  <si>
    <t>ที่ได้รับการติดตั้ง</t>
  </si>
  <si>
    <t>ไฟฟ้าแสงสว่างราย</t>
  </si>
  <si>
    <t>ทาง</t>
  </si>
  <si>
    <t>ซ่อมแซมไฟฟ้าแสงสว่าง</t>
  </si>
  <si>
    <t>สร้างศูนย์พัฒนาอาชีพกลุ่ม</t>
  </si>
  <si>
    <t>แปรรูปพริก บ้านโคกหินตั้ง</t>
  </si>
  <si>
    <t>หมู่ที่ 6</t>
  </si>
  <si>
    <t>เพื่อให้เป็นสถานที่ในการ</t>
  </si>
  <si>
    <t>พัฒนาอาชีพของกลุ่ม</t>
  </si>
  <si>
    <t>แปรรูปพริก</t>
  </si>
  <si>
    <t>ก่อสร้างศูนย์พัฒนาอาชีพ</t>
  </si>
  <si>
    <t>จำนวนศูนย์พัฒนา</t>
  </si>
  <si>
    <t>กลุ่มอาชีพแปรรูป</t>
  </si>
  <si>
    <t>พริก มีสถานที่</t>
  </si>
  <si>
    <t>ในการทำกิจกรรม</t>
  </si>
  <si>
    <t>กองสวัสดิการ</t>
  </si>
  <si>
    <t>3  โครงการ</t>
  </si>
  <si>
    <t>ขยายเขตไฟฟ้าแรงต่ำ</t>
  </si>
  <si>
    <t>ภายในหมู่บ้าน หมู่ที่ 1-12</t>
  </si>
  <si>
    <t>เพื่อให้ประชาชนมีไฟฟ้า</t>
  </si>
  <si>
    <t>ใช้ครบทุกครัวเรือน</t>
  </si>
  <si>
    <t xml:space="preserve"> 3  โครงการ</t>
  </si>
  <si>
    <t>ที่ได้รับการขยาย</t>
  </si>
  <si>
    <t>เขตไฟฟ้าแรงต่ำ</t>
  </si>
  <si>
    <t>ประชาชนมีไฟฟ้า</t>
  </si>
  <si>
    <t>ด้านเกษตรอินทรีย์ให้แก่</t>
  </si>
  <si>
    <t>เกษตรกร</t>
  </si>
  <si>
    <t>ปัญหาและผลกระทบ</t>
  </si>
  <si>
    <t>ที่เกิดขึ้นจากการมี</t>
  </si>
  <si>
    <t>เพศสัมพันธ์ก่อนวัย</t>
  </si>
  <si>
    <t>อันควรและการ</t>
  </si>
  <si>
    <t xml:space="preserve"> 7  โครงการ</t>
  </si>
  <si>
    <t xml:space="preserve"> 4  โครงการ</t>
  </si>
  <si>
    <t>ฝึกอบรมทบทวบการป้องกัน</t>
  </si>
  <si>
    <t>ไฟป่า</t>
  </si>
  <si>
    <t>ฝึกอบรมทบทวนการแพทย์</t>
  </si>
  <si>
    <t>ฉุกเฉิน (กู้ชีพ)</t>
  </si>
  <si>
    <t>เพื่อทบทวยการปฏิบัติงาน</t>
  </si>
  <si>
    <t>ของเจ้าหน้าที่</t>
  </si>
  <si>
    <t>จำนวนครั้งที่อบรม</t>
  </si>
  <si>
    <t>10  โครงการ</t>
  </si>
  <si>
    <t>เด็กเล็กจำนวน 99 คน</t>
  </si>
  <si>
    <t>101 คน  คนละ 20 บาท</t>
  </si>
  <si>
    <t>รวม  380 คน</t>
  </si>
  <si>
    <t xml:space="preserve"> จำนวน 5 โรงเรียน</t>
  </si>
  <si>
    <t>580 คน คนละ 7.37 บาท</t>
  </si>
  <si>
    <t xml:space="preserve"> จำนวน 101 คน )</t>
  </si>
  <si>
    <t>เรียน จำนวน 99 คน)</t>
  </si>
  <si>
    <t>จำนวน  101  คน)</t>
  </si>
  <si>
    <t>100 บาท/ภาคเรียน จำนวน101 คน)</t>
  </si>
  <si>
    <t>จำนวน 101  คน)</t>
  </si>
  <si>
    <t>ต่อเติมอาคารโรงอาหาร</t>
  </si>
  <si>
    <t xml:space="preserve"> 22 โครงการ</t>
  </si>
  <si>
    <t>กองการศึกษา</t>
  </si>
  <si>
    <t>กองสาธารณสุข</t>
  </si>
  <si>
    <t>จัดงาน/เข้าร่วมงานรัฐพิธี และ</t>
  </si>
  <si>
    <t>พระราชพิธีต่าง ๆ</t>
  </si>
  <si>
    <t xml:space="preserve"> 3 ครั้ง /ปี</t>
  </si>
  <si>
    <t>เพื่อให้เหล่าพสกนิกรได้ร่วม</t>
  </si>
  <si>
    <t>สมัครสมานสามัคคีให้กับ</t>
  </si>
  <si>
    <t>คนไทยทั้งชาติ และให้เกิด</t>
  </si>
  <si>
    <t>ความรักใคร่ปรองดอง</t>
  </si>
  <si>
    <t>สมานท์ซึ่งกันและกัน</t>
  </si>
  <si>
    <t>ที่จัดงาน</t>
  </si>
  <si>
    <t>เล่นกีฬา หรือชมรมกีฬาต่าง ๆ</t>
  </si>
  <si>
    <t xml:space="preserve"> -เพื่อให้ประชาชน เยาวชน</t>
  </si>
  <si>
    <t xml:space="preserve">กลุ่มเล่นกีฬา หรือชมรมต่างๆ </t>
  </si>
  <si>
    <t>มีการพัฒนาด้านกีฬาสูงขึ้น</t>
  </si>
  <si>
    <t>กองสาธารณ</t>
  </si>
  <si>
    <t>โครงการตามแนวพระราชดำริ</t>
  </si>
  <si>
    <t xml:space="preserve"> 4 โครงการ</t>
  </si>
  <si>
    <t>กองคลัง</t>
  </si>
  <si>
    <t xml:space="preserve"> 2 โครงการ</t>
  </si>
  <si>
    <t>แผนพัฒนาสี่ปี (พ.ศ.2561-2564)</t>
  </si>
  <si>
    <t>ปี 2563</t>
  </si>
  <si>
    <t>ปี 2564</t>
  </si>
  <si>
    <t>รวม 4 ปี</t>
  </si>
  <si>
    <t>ประปาตำบลโคกเริงรมย์</t>
  </si>
  <si>
    <t>6  แห่ง</t>
  </si>
  <si>
    <t xml:space="preserve">(ม.1, ม.2, ม.7, </t>
  </si>
  <si>
    <t>ม.8, ม.9, ม.10)</t>
  </si>
  <si>
    <t>ซ่อมแซมปรับปรุงระบบ</t>
  </si>
  <si>
    <t>ประปาหมู่บ้าน</t>
  </si>
  <si>
    <t>ก่อสร้างถนนลูกรังสาย</t>
  </si>
  <si>
    <t>โคกเริงรมย์-วังสนวน-โคกมะกอก</t>
  </si>
  <si>
    <t>ปี 63 ยาว 300 เมตร</t>
  </si>
  <si>
    <t>ถนนลูกรัง</t>
  </si>
  <si>
    <t>ปี 64 ยาว 300 เมตร</t>
  </si>
  <si>
    <t>ปี 63 ยาว 100 เมตร</t>
  </si>
  <si>
    <t>ปี 64 ยาว 100 เมตร</t>
  </si>
  <si>
    <t>ตะวันออกบ้าน (จากนานางเล็ก-</t>
  </si>
  <si>
    <t xml:space="preserve">นานางส้มจีน) บ้านทุ่งโปร่ง </t>
  </si>
  <si>
    <t>หนา 0.10  เมตร</t>
  </si>
  <si>
    <t>ก่อสร้างถนนคอนกรีตสายจาก</t>
  </si>
  <si>
    <t>จากนานางเล็ก-นาหนองกระทุ่ง</t>
  </si>
  <si>
    <t>สายศาลตาปู่-โค้งสุรนารายณ์</t>
  </si>
  <si>
    <t>ปี 61 ยาว 100  เมตร</t>
  </si>
  <si>
    <t>ปี 62 ยาว 100  เมตร</t>
  </si>
  <si>
    <t>ปี 63 ยาว 100  เมตร</t>
  </si>
  <si>
    <t>ปี  62  ยาว  100 เมตร</t>
  </si>
  <si>
    <t>ขุดลอกสระบัว (สระเดิ่นใหญ่)</t>
  </si>
  <si>
    <t>ขุดลอกห้วยกุดตาลาด</t>
  </si>
  <si>
    <t>ปี 63 ยาว  1,000  เมตร</t>
  </si>
  <si>
    <t>ปี 64 ยาว 500 เมตร</t>
  </si>
  <si>
    <t>สายจากแยกกลางหมู่บ้าน-</t>
  </si>
  <si>
    <t>ลำคันฉู บ้านใหม่สมบูรณ์วัฒนา</t>
  </si>
  <si>
    <t>หมู่ที่ 5</t>
  </si>
  <si>
    <t>สำหรับ ประสานโครงการพัฒนาองค์การบริหารส่วนจังหวัด</t>
  </si>
  <si>
    <t>ซ่อมสร้างผิวทางแอสฟัลท์ติก</t>
  </si>
  <si>
    <t>ต.โคกเริงรมย์ อ.บำเหน็จณรงค์</t>
  </si>
  <si>
    <t>คอนกรีต สายโคกหินตั้ง ม.6</t>
  </si>
  <si>
    <t>จ.ชัยภูมิ - บ้านชัยมงคล ม.17</t>
  </si>
  <si>
    <t xml:space="preserve">ตำบล </t>
  </si>
  <si>
    <t>จ.นครราชสีมา</t>
  </si>
  <si>
    <t>กว้าง  7 เมตร</t>
  </si>
  <si>
    <t>ยาว 4,000 เมตร</t>
  </si>
  <si>
    <t xml:space="preserve">พื้นที่ดำเนินการรวม </t>
  </si>
  <si>
    <t>11,425 ตารางเมตร</t>
  </si>
  <si>
    <t>สายโคกสะอาด-วังยายทอง</t>
  </si>
  <si>
    <t xml:space="preserve">(จากบ้านโคกสะอาด ม.8 </t>
  </si>
  <si>
    <t>จ.ชัยภูมิ-บ้านมาบพวง ม.9</t>
  </si>
  <si>
    <t>ต.วังยายทอง อ.เทพารักษ์</t>
  </si>
  <si>
    <t>จ.นครราชสีมา)</t>
  </si>
  <si>
    <t>กว้าง  5 เมตร</t>
  </si>
  <si>
    <t>ยาว 1,500 เมตร</t>
  </si>
  <si>
    <t>หรือมีพื้นที่ คสล.ไม่น้อย</t>
  </si>
  <si>
    <t>กว่า 7,500 เมตร</t>
  </si>
  <si>
    <t>ถนน</t>
  </si>
  <si>
    <t>สายโปร่งมีชัย-โคกสามพี่น้อง</t>
  </si>
  <si>
    <t>ปี 63 ยาว  200 เมตร</t>
  </si>
  <si>
    <t>ปี 63 ยาว  100 เมตร</t>
  </si>
  <si>
    <t>ปี 64 ยาว  100 เมตร</t>
  </si>
  <si>
    <t>ยาว  1,000 เมตร</t>
  </si>
  <si>
    <t>สายจากบ้านนายเปลื้อง-ทำนบ</t>
  </si>
  <si>
    <t>ใหม่ บ้านโคกสะอาด หมู่ที่ 8</t>
  </si>
  <si>
    <t>ต่อเติมลาดตากผลผลิตทาง</t>
  </si>
  <si>
    <t>ต่อเติมศาลาเอนกประสงค์</t>
  </si>
  <si>
    <t>ปี 63 ยาว 1,000  เมตร</t>
  </si>
  <si>
    <t>ลูกรังสายบ้านนายสมชาย</t>
  </si>
  <si>
    <t>คอนกรีตสายบ้านนายสมบัติ</t>
  </si>
  <si>
    <t>บริเวณประปา</t>
  </si>
  <si>
    <t>สายจากบ้านนางอ่อน-บ้าน</t>
  </si>
  <si>
    <t>นายสมศักดิ์</t>
  </si>
  <si>
    <t>ลูกรังสายลำคันฉู</t>
  </si>
  <si>
    <t>ซอยบ้านนายอ่อน</t>
  </si>
  <si>
    <t>ปี 64 ยาว  400 เมตร</t>
  </si>
  <si>
    <t>ซอยบ้านนางลมเชียว</t>
  </si>
  <si>
    <t>ลูกรังซอยคลองสันติธรรม</t>
  </si>
  <si>
    <t>(ด้านตะวันออกวัด)</t>
  </si>
  <si>
    <t>ปรับปรุงอาคารสำนักงาน อบต.</t>
  </si>
  <si>
    <t>ปรับปรุงซ่อมแซมพร้อมพาดสาย</t>
  </si>
  <si>
    <t xml:space="preserve"> - เพื่อเพิ่มช่องทางการเผย</t>
  </si>
  <si>
    <t xml:space="preserve"> 12 แห่ง</t>
  </si>
  <si>
    <t>จำนวนเสียงตาม</t>
  </si>
  <si>
    <t xml:space="preserve"> - ประชาชนในหมู่บ้าน</t>
  </si>
  <si>
    <t>ลำโพงและติดตั้งลำโพงเสียง</t>
  </si>
  <si>
    <t>แพร่ข้อมูลข่าวสารและ</t>
  </si>
  <si>
    <t>สายประจำหมู่บ้าน</t>
  </si>
  <si>
    <t>ได้รับข้อมูลข่าวสารทัน</t>
  </si>
  <si>
    <t>ตามสายประจำหมู่บ้าน</t>
  </si>
  <si>
    <t>เข้าถึงข้อมูลให้แก่ประชา</t>
  </si>
  <si>
    <t>ต่อเหตุการณ์ในปัจจุบัน</t>
  </si>
  <si>
    <t>ชนในหมู่บ้าน</t>
  </si>
  <si>
    <t>รวมโครงการ</t>
  </si>
  <si>
    <t>รวมเงิน</t>
  </si>
  <si>
    <t>เงินเกินศักยภาพ</t>
  </si>
  <si>
    <t>โครงการตามแผน</t>
  </si>
  <si>
    <t>โครงการเกินศักยภาพ</t>
  </si>
  <si>
    <t>ปรับปรุงห้องประชุมองค์การ</t>
  </si>
  <si>
    <t>บริหารส่วนตำบลโคกเริงรมย์</t>
  </si>
  <si>
    <t xml:space="preserve"> -เพื่อให้ใช้ประโยชน์ได้</t>
  </si>
  <si>
    <t>มากขึ้น</t>
  </si>
  <si>
    <t>จำนวนห้องประชุม</t>
  </si>
  <si>
    <t>อบต.มีห้องประชุม</t>
  </si>
  <si>
    <t>ที่ใช้ประโยชน์</t>
  </si>
  <si>
    <t>บัญชีครุภัณฑ์</t>
  </si>
  <si>
    <t>หลัก</t>
  </si>
  <si>
    <t>แผนงาน</t>
  </si>
  <si>
    <t>หมวด</t>
  </si>
  <si>
    <t>ประเภท</t>
  </si>
  <si>
    <t>(ผลผลิตของครุภัณฑ์)</t>
  </si>
  <si>
    <t>ขยายเขตไฟฟ้าแรงต่ำระบบ</t>
  </si>
  <si>
    <t>ประปาผิวดิน บ้านโคกหินตั้ง</t>
  </si>
  <si>
    <t xml:space="preserve"> -เพื่อให้มีระบบไฟฟ้าใช้</t>
  </si>
  <si>
    <t>ในระบบประปา</t>
  </si>
  <si>
    <t>ที่ได้ขยายเขต</t>
  </si>
  <si>
    <t>ไฟฟ้า</t>
  </si>
  <si>
    <t>มีระบบไฟฟ้าใช้</t>
  </si>
  <si>
    <t>สำหรับระบบประปา</t>
  </si>
  <si>
    <t xml:space="preserve"> 3 โครงการ</t>
  </si>
  <si>
    <t>สายประปา บ้านกุดตาลาด</t>
  </si>
  <si>
    <t>หมู่ที่ 2</t>
  </si>
  <si>
    <t>กว้าง  4  เมตร</t>
  </si>
  <si>
    <t>กว้าง  5  เมตร</t>
  </si>
  <si>
    <t>สายสำนักสงฆ์หนองบวชเณร</t>
  </si>
  <si>
    <t>บ้านกุดตาลา หมู่ที่ 2</t>
  </si>
  <si>
    <t>ปรับปรุงซ่อมซอมผิวจราจรถนน</t>
  </si>
  <si>
    <t>ลูกรังสายเชื่อมสุรนาราย์-</t>
  </si>
  <si>
    <t xml:space="preserve">คลองดาด บ้านกุดตาลาด </t>
  </si>
  <si>
    <t xml:space="preserve">นาบิงเดียว บ้านกุดตาลาด </t>
  </si>
  <si>
    <t>สายบ้านนางสงบ-บ้านนายวิทยา</t>
  </si>
  <si>
    <t>บ้านโคกหินตั้ง หมู่ที่ 6</t>
  </si>
  <si>
    <t>ซ่อมแซมศาลาประชาคม</t>
  </si>
  <si>
    <t>ขุดลอกคลองหักทาม</t>
  </si>
  <si>
    <t>ขุดลอกคลองสันติธรรม-ห้วยหิน</t>
  </si>
  <si>
    <t xml:space="preserve">ภายในหมู่บ้าน </t>
  </si>
  <si>
    <t>จำนวนศาลาที่</t>
  </si>
  <si>
    <t>ปี 61 ยาว  1,000  เมตร</t>
  </si>
  <si>
    <t>ปี 62 ยาว  1,000  เมตร</t>
  </si>
  <si>
    <t>ปี 61 ยาว  800  เมตร</t>
  </si>
  <si>
    <t xml:space="preserve">กว้าง 0.30 เมตร </t>
  </si>
  <si>
    <t>ลึก 0.40 เมตร</t>
  </si>
  <si>
    <t>ปี 61 ยาว  100   เมตร</t>
  </si>
  <si>
    <t>ปี 62 ยาว  100   เมตร</t>
  </si>
  <si>
    <t>ปี 62 ยาว  100  เมตร</t>
  </si>
  <si>
    <t>ปี 63 ยาว  100  เมตร</t>
  </si>
  <si>
    <t>ขนาดกว้าง 4   เมตร</t>
  </si>
  <si>
    <t>ปี 62 ยาว 350   เมตร</t>
  </si>
  <si>
    <t>ขนาดกว้าง  4   เมตร</t>
  </si>
  <si>
    <t>ปี 61  ยาว 100  เมตร</t>
  </si>
  <si>
    <t>ก่อสร้างถนนลูกรัง</t>
  </si>
  <si>
    <t>ปี 64 ยาว 100  เมตร</t>
  </si>
  <si>
    <t xml:space="preserve">ยาว 800  เมตร </t>
  </si>
  <si>
    <t>สายจากบ้านนายธวัชชัย-</t>
  </si>
  <si>
    <t>นายรวย บ้านโคกเริงรมย์</t>
  </si>
  <si>
    <t>หมู่ที่ 1</t>
  </si>
  <si>
    <t>ขุดลอกสระประปา</t>
  </si>
  <si>
    <t>บ้านกุดตาลาด หมู่ที่ 2</t>
  </si>
  <si>
    <t>ก่อสร้างเหมืองส่งน้ำจากลำคันฉู</t>
  </si>
  <si>
    <t>ถึงนานางสมจีน</t>
  </si>
  <si>
    <t>บ้านนายพา-บ้านนายสมชาย</t>
  </si>
  <si>
    <t>กว้าง  2.5  เมตร</t>
  </si>
  <si>
    <t>ปี 61  ยาว  43  เมตร</t>
  </si>
  <si>
    <t>ปี 64  ยาว  1,000 เมตร</t>
  </si>
  <si>
    <t>ปี 61 ยาว  100 เมตร</t>
  </si>
  <si>
    <t>สายบ้านนางกุหลาบ</t>
  </si>
  <si>
    <t>ขุดลอกสระใหม่</t>
  </si>
  <si>
    <t>ถมดินสระน้ำสาธารณประโยชน์</t>
  </si>
  <si>
    <t>ก่อสร้างสถานีสูบน้ำ</t>
  </si>
  <si>
    <t>ที่ถมดิน</t>
  </si>
  <si>
    <t>มีสถานที่ก่อสร้าง</t>
  </si>
  <si>
    <t>สถานีสูบน้ำ</t>
  </si>
  <si>
    <t>ลูกรังสายโคกสามพี่น้อง</t>
  </si>
  <si>
    <t>ปี 62 ยาว 500 เมตร</t>
  </si>
  <si>
    <t>ปี 63 ยาว 500 เมตร</t>
  </si>
  <si>
    <t>ขุดลอกคลองสาธารณประโยชน์</t>
  </si>
  <si>
    <t>สายทางเข้าโรงเรียน</t>
  </si>
  <si>
    <t>ขนาดกว้าง  4  เมตร</t>
  </si>
  <si>
    <t>ปี 63 ยาว  200   เมตร</t>
  </si>
  <si>
    <t>ก่อสร้างฝายชลอน้ำห้วยตักตาด</t>
  </si>
  <si>
    <t>จำนวนฝาย</t>
  </si>
  <si>
    <t>ชลอน้ำ</t>
  </si>
  <si>
    <t>ถมดินศาลาประชาคม</t>
  </si>
  <si>
    <t xml:space="preserve"> -เพื่อปรับปรุงพื้นที่</t>
  </si>
  <si>
    <t>ศาลาประชาคม</t>
  </si>
  <si>
    <t>ประชาคม</t>
  </si>
  <si>
    <t>ปรับปรุงพื้นที่</t>
  </si>
  <si>
    <t>ปี 63 ยาว  1,000 เมตร</t>
  </si>
  <si>
    <t>ลูกรังสายทางเข้าที่สาธารณ</t>
  </si>
  <si>
    <t>ประโยชน์โคกสามพี่น้อง</t>
  </si>
  <si>
    <t>ปี 61 ยาว  1,000 เมตร</t>
  </si>
  <si>
    <t>ลูกรังสายภายในหมู่บ้าน</t>
  </si>
  <si>
    <t>ปี 62 ยาว  500  เมตร</t>
  </si>
  <si>
    <t>ปี 63 ยาว  500 เมตร</t>
  </si>
  <si>
    <t>ปี 64 ยาว  500 เมตร</t>
  </si>
  <si>
    <t>ขนาดกว้าง   4  เมตร</t>
  </si>
  <si>
    <t>สายสี่แยกวัดป่า (ทางไปมหาลัย</t>
  </si>
  <si>
    <t>รามคำแหง) บ้านโคกเริงรมย์</t>
  </si>
  <si>
    <t>ลงลูกรังสายนานายสิน</t>
  </si>
  <si>
    <t>ปี 61 ยาว 500 เมตร</t>
  </si>
  <si>
    <t>ลงลูกรังสายแยกวัดป่า-ห้วยน้อย</t>
  </si>
  <si>
    <t>ลงลูกรังสายแนวเขตที่</t>
  </si>
  <si>
    <t>จัดซื้อครุภัณฑ์ต่าง ๆ ในการปฏิบัติ</t>
  </si>
  <si>
    <t xml:space="preserve"> -เพื่อให้มีครุภัณฑ์ต่าง ๆ </t>
  </si>
  <si>
    <t>5 ครั้ง/ปี</t>
  </si>
  <si>
    <t xml:space="preserve"> -อบต.มีครุภัณฑ์ต่าง ๆ </t>
  </si>
  <si>
    <t>งานของ อบต. เช่น ครุภัณฑ์สำนักงาน</t>
  </si>
  <si>
    <t>ใช้ในการปฏิบัติงาน</t>
  </si>
  <si>
    <t>ครุภัณฑ์คอมพิวเตอร์ ครุภัณฑ์ยาน</t>
  </si>
  <si>
    <t>พาหนะและขนส่ง  ครุภัณฑ์ไฟฟ้าและ</t>
  </si>
  <si>
    <t>วิทยุ ฯลฯ เป็นต้น</t>
  </si>
  <si>
    <t>9  โครงการ</t>
  </si>
  <si>
    <t>จำนวนเหมือง</t>
  </si>
  <si>
    <t>ส่งน้ำที่ก่อสร้าง</t>
  </si>
  <si>
    <t>ปรับปรุงซ่อมแซมทำนบดิน</t>
  </si>
  <si>
    <t xml:space="preserve"> 3 แห่ง</t>
  </si>
  <si>
    <t xml:space="preserve">      68    โครงการ</t>
  </si>
  <si>
    <t>จำนวนทำนบดิน</t>
  </si>
  <si>
    <t>ที่ได้รับการซ่อมแซม</t>
  </si>
  <si>
    <t>ก่อสร้างถนนลาดยาง</t>
  </si>
  <si>
    <t>สายโคกเริงรมย์-วังสนวน</t>
  </si>
  <si>
    <t>ขนาดกว้าง  6  เมตร</t>
  </si>
  <si>
    <t>ยาว  1,500 เมตร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</si>
</sst>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\1\1\1"/>
    <numFmt numFmtId="188" formatCode="_-* #,##0_-;\-* #,##0_-;_-* &quot;-&quot;??_-;_-@_-"/>
    <numFmt numFmtId="189" formatCode="_-* #,##0.0_-;\-* #,##0.0_-;_-* &quot;-&quot;??_-;_-@_-"/>
  </numFmts>
  <fonts count="20">
    <font>
      <sz val="11"/>
      <color theme="1"/>
      <name val="Tahoma"/>
      <family val="2"/>
      <charset val="222"/>
      <scheme val="minor"/>
    </font>
    <font>
      <b/>
      <sz val="16"/>
      <name val="TH SarabunIT๙"/>
      <family val="2"/>
    </font>
    <font>
      <sz val="16"/>
      <color theme="1"/>
      <name val="TH SarabunPSK"/>
      <family val="2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sz val="11"/>
      <color theme="1"/>
      <name val="TH SarabunPSK"/>
      <family val="2"/>
    </font>
    <font>
      <sz val="12"/>
      <color theme="1"/>
      <name val="TH SarabunPSK"/>
      <family val="2"/>
    </font>
    <font>
      <sz val="16"/>
      <name val="TH SarabunPSK"/>
      <family val="2"/>
    </font>
    <font>
      <sz val="12"/>
      <name val="TH SarabunPSK"/>
      <family val="2"/>
    </font>
    <font>
      <sz val="14"/>
      <name val="TH SarabunPSK"/>
      <family val="2"/>
    </font>
    <font>
      <sz val="10"/>
      <color theme="1"/>
      <name val="TH SarabunPSK"/>
      <family val="2"/>
    </font>
    <font>
      <sz val="13"/>
      <name val="TH SarabunPSK"/>
      <family val="2"/>
    </font>
    <font>
      <sz val="11"/>
      <color rgb="FFFF0000"/>
      <name val="Tahoma"/>
      <family val="2"/>
      <charset val="222"/>
      <scheme val="minor"/>
    </font>
    <font>
      <sz val="11"/>
      <name val="Tahoma"/>
      <family val="2"/>
      <charset val="222"/>
      <scheme val="minor"/>
    </font>
    <font>
      <sz val="11"/>
      <name val="TH SarabunPSK"/>
      <family val="2"/>
    </font>
    <font>
      <b/>
      <sz val="14"/>
      <name val="TH SarabunPSK"/>
      <family val="2"/>
    </font>
    <font>
      <b/>
      <sz val="12"/>
      <name val="TH SarabunPSK"/>
      <family val="2"/>
    </font>
    <font>
      <sz val="14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92">
    <xf numFmtId="0" fontId="0" fillId="0" borderId="0" xfId="0"/>
    <xf numFmtId="0" fontId="2" fillId="0" borderId="0" xfId="0" applyFont="1"/>
    <xf numFmtId="187" fontId="3" fillId="0" borderId="1" xfId="0" applyNumberFormat="1" applyFont="1" applyBorder="1" applyAlignment="1">
      <alignment horizontal="center"/>
    </xf>
    <xf numFmtId="187" fontId="3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87" fontId="3" fillId="0" borderId="8" xfId="0" applyNumberFormat="1" applyFont="1" applyBorder="1" applyAlignment="1">
      <alignment horizontal="center"/>
    </xf>
    <xf numFmtId="3" fontId="2" fillId="0" borderId="0" xfId="0" applyNumberFormat="1" applyFont="1"/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/>
    <xf numFmtId="0" fontId="2" fillId="0" borderId="6" xfId="0" applyFont="1" applyBorder="1"/>
    <xf numFmtId="0" fontId="2" fillId="0" borderId="8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7" xfId="0" applyFont="1" applyBorder="1"/>
    <xf numFmtId="0" fontId="2" fillId="0" borderId="9" xfId="0" applyFont="1" applyBorder="1"/>
    <xf numFmtId="3" fontId="2" fillId="0" borderId="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0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6" fillId="0" borderId="6" xfId="0" applyFont="1" applyBorder="1"/>
    <xf numFmtId="0" fontId="7" fillId="0" borderId="6" xfId="0" applyFont="1" applyBorder="1"/>
    <xf numFmtId="0" fontId="2" fillId="0" borderId="0" xfId="0" applyFont="1" applyBorder="1" applyAlignment="1">
      <alignment horizontal="center"/>
    </xf>
    <xf numFmtId="0" fontId="6" fillId="0" borderId="7" xfId="0" applyFont="1" applyBorder="1"/>
    <xf numFmtId="0" fontId="8" fillId="0" borderId="8" xfId="0" applyFont="1" applyBorder="1"/>
    <xf numFmtId="0" fontId="7" fillId="0" borderId="1" xfId="0" applyFont="1" applyBorder="1"/>
    <xf numFmtId="0" fontId="7" fillId="0" borderId="8" xfId="0" applyFont="1" applyBorder="1"/>
    <xf numFmtId="0" fontId="7" fillId="0" borderId="0" xfId="0" applyFont="1" applyBorder="1"/>
    <xf numFmtId="0" fontId="2" fillId="0" borderId="6" xfId="0" applyFont="1" applyFill="1" applyBorder="1"/>
    <xf numFmtId="0" fontId="0" fillId="0" borderId="6" xfId="0" applyBorder="1"/>
    <xf numFmtId="0" fontId="0" fillId="0" borderId="8" xfId="0" applyBorder="1"/>
    <xf numFmtId="0" fontId="2" fillId="0" borderId="1" xfId="0" applyFont="1" applyFill="1" applyBorder="1"/>
    <xf numFmtId="0" fontId="2" fillId="0" borderId="8" xfId="0" applyFont="1" applyFill="1" applyBorder="1"/>
    <xf numFmtId="3" fontId="0" fillId="0" borderId="0" xfId="0" applyNumberFormat="1"/>
    <xf numFmtId="0" fontId="2" fillId="0" borderId="9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/>
    <xf numFmtId="0" fontId="9" fillId="0" borderId="6" xfId="0" applyFont="1" applyBorder="1" applyAlignment="1">
      <alignment horizontal="left" vertical="center"/>
    </xf>
    <xf numFmtId="0" fontId="9" fillId="0" borderId="7" xfId="0" applyFont="1" applyBorder="1"/>
    <xf numFmtId="0" fontId="9" fillId="0" borderId="8" xfId="0" applyFont="1" applyBorder="1" applyAlignment="1">
      <alignment horizontal="left" vertical="center"/>
    </xf>
    <xf numFmtId="0" fontId="9" fillId="0" borderId="9" xfId="0" applyFont="1" applyBorder="1"/>
    <xf numFmtId="0" fontId="9" fillId="0" borderId="1" xfId="0" applyFont="1" applyBorder="1"/>
    <xf numFmtId="0" fontId="9" fillId="0" borderId="2" xfId="0" applyFont="1" applyBorder="1" applyAlignment="1">
      <alignment horizontal="center"/>
    </xf>
    <xf numFmtId="0" fontId="9" fillId="0" borderId="6" xfId="0" applyFont="1" applyBorder="1"/>
    <xf numFmtId="0" fontId="11" fillId="0" borderId="6" xfId="0" applyFont="1" applyBorder="1"/>
    <xf numFmtId="0" fontId="9" fillId="0" borderId="2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8" xfId="0" applyFont="1" applyBorder="1"/>
    <xf numFmtId="0" fontId="11" fillId="0" borderId="8" xfId="0" applyFont="1" applyBorder="1"/>
    <xf numFmtId="0" fontId="0" fillId="0" borderId="0" xfId="0" applyBorder="1"/>
    <xf numFmtId="0" fontId="9" fillId="0" borderId="1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0" fillId="0" borderId="12" xfId="0" applyFont="1" applyBorder="1"/>
    <xf numFmtId="0" fontId="9" fillId="0" borderId="11" xfId="0" applyFont="1" applyBorder="1"/>
    <xf numFmtId="0" fontId="9" fillId="0" borderId="10" xfId="0" applyFont="1" applyBorder="1"/>
    <xf numFmtId="0" fontId="2" fillId="0" borderId="10" xfId="0" applyFont="1" applyFill="1" applyBorder="1"/>
    <xf numFmtId="3" fontId="2" fillId="0" borderId="7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0" xfId="0" applyFont="1" applyBorder="1"/>
    <xf numFmtId="0" fontId="2" fillId="0" borderId="0" xfId="0" applyFont="1" applyFill="1" applyBorder="1"/>
    <xf numFmtId="0" fontId="6" fillId="0" borderId="1" xfId="0" applyFont="1" applyBorder="1"/>
    <xf numFmtId="3" fontId="2" fillId="0" borderId="6" xfId="0" applyNumberFormat="1" applyFont="1" applyBorder="1" applyAlignment="1">
      <alignment horizontal="center"/>
    </xf>
    <xf numFmtId="0" fontId="6" fillId="0" borderId="2" xfId="0" applyFont="1" applyBorder="1"/>
    <xf numFmtId="0" fontId="9" fillId="0" borderId="7" xfId="0" applyFont="1" applyBorder="1" applyAlignment="1">
      <alignment vertical="center"/>
    </xf>
    <xf numFmtId="3" fontId="9" fillId="0" borderId="1" xfId="0" applyNumberFormat="1" applyFont="1" applyBorder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9" fillId="0" borderId="12" xfId="0" applyFont="1" applyBorder="1"/>
    <xf numFmtId="0" fontId="6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13" xfId="0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2" fillId="0" borderId="14" xfId="0" applyFont="1" applyBorder="1"/>
    <xf numFmtId="0" fontId="4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3" fontId="2" fillId="0" borderId="1" xfId="0" applyNumberFormat="1" applyFont="1" applyBorder="1"/>
    <xf numFmtId="3" fontId="2" fillId="0" borderId="2" xfId="0" applyNumberFormat="1" applyFont="1" applyBorder="1"/>
    <xf numFmtId="3" fontId="2" fillId="0" borderId="7" xfId="0" applyNumberFormat="1" applyFont="1" applyBorder="1"/>
    <xf numFmtId="0" fontId="0" fillId="0" borderId="7" xfId="0" applyBorder="1"/>
    <xf numFmtId="0" fontId="0" fillId="0" borderId="9" xfId="0" applyBorder="1"/>
    <xf numFmtId="0" fontId="11" fillId="0" borderId="0" xfId="0" applyFont="1" applyBorder="1"/>
    <xf numFmtId="188" fontId="2" fillId="0" borderId="1" xfId="1" applyNumberFormat="1" applyFont="1" applyBorder="1"/>
    <xf numFmtId="188" fontId="2" fillId="0" borderId="2" xfId="1" applyNumberFormat="1" applyFont="1" applyBorder="1"/>
    <xf numFmtId="0" fontId="11" fillId="0" borderId="8" xfId="0" applyFont="1" applyFill="1" applyBorder="1"/>
    <xf numFmtId="0" fontId="11" fillId="0" borderId="2" xfId="0" applyFont="1" applyBorder="1"/>
    <xf numFmtId="0" fontId="11" fillId="0" borderId="7" xfId="0" applyFont="1" applyBorder="1"/>
    <xf numFmtId="0" fontId="11" fillId="0" borderId="9" xfId="0" applyFont="1" applyBorder="1"/>
    <xf numFmtId="0" fontId="11" fillId="0" borderId="1" xfId="0" applyFont="1" applyBorder="1"/>
    <xf numFmtId="0" fontId="0" fillId="0" borderId="14" xfId="0" applyBorder="1"/>
    <xf numFmtId="0" fontId="9" fillId="0" borderId="9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3" fontId="2" fillId="0" borderId="6" xfId="0" applyNumberFormat="1" applyFont="1" applyBorder="1"/>
    <xf numFmtId="0" fontId="6" fillId="0" borderId="9" xfId="0" applyFont="1" applyBorder="1"/>
    <xf numFmtId="0" fontId="9" fillId="0" borderId="8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3" fontId="2" fillId="0" borderId="9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3" fontId="11" fillId="0" borderId="6" xfId="0" applyNumberFormat="1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0" fontId="11" fillId="0" borderId="8" xfId="0" applyFont="1" applyBorder="1" applyAlignment="1">
      <alignment horizontal="center"/>
    </xf>
    <xf numFmtId="0" fontId="11" fillId="0" borderId="8" xfId="0" applyFont="1" applyBorder="1" applyAlignment="1">
      <alignment horizontal="right"/>
    </xf>
    <xf numFmtId="188" fontId="11" fillId="0" borderId="6" xfId="1" applyNumberFormat="1" applyFont="1" applyBorder="1" applyAlignment="1">
      <alignment horizontal="right"/>
    </xf>
    <xf numFmtId="0" fontId="6" fillId="0" borderId="7" xfId="0" applyFont="1" applyBorder="1" applyAlignment="1">
      <alignment horizontal="left"/>
    </xf>
    <xf numFmtId="0" fontId="11" fillId="0" borderId="10" xfId="0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3" fontId="11" fillId="0" borderId="10" xfId="0" applyNumberFormat="1" applyFont="1" applyBorder="1" applyAlignment="1">
      <alignment horizontal="right"/>
    </xf>
    <xf numFmtId="0" fontId="11" fillId="0" borderId="1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3" fontId="9" fillId="0" borderId="2" xfId="0" applyNumberFormat="1" applyFont="1" applyBorder="1" applyAlignment="1">
      <alignment horizontal="center"/>
    </xf>
    <xf numFmtId="3" fontId="11" fillId="0" borderId="2" xfId="0" applyNumberFormat="1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0" fontId="11" fillId="0" borderId="9" xfId="0" applyFont="1" applyBorder="1" applyAlignment="1">
      <alignment horizontal="right"/>
    </xf>
    <xf numFmtId="0" fontId="11" fillId="0" borderId="13" xfId="0" applyFont="1" applyBorder="1"/>
    <xf numFmtId="3" fontId="11" fillId="0" borderId="6" xfId="0" applyNumberFormat="1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0" fillId="0" borderId="8" xfId="0" applyFont="1" applyBorder="1"/>
    <xf numFmtId="0" fontId="9" fillId="0" borderId="0" xfId="0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center"/>
    </xf>
    <xf numFmtId="0" fontId="13" fillId="0" borderId="6" xfId="0" applyFont="1" applyBorder="1"/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/>
    <xf numFmtId="0" fontId="4" fillId="0" borderId="15" xfId="0" applyFont="1" applyBorder="1" applyAlignment="1">
      <alignment horizontal="right"/>
    </xf>
    <xf numFmtId="0" fontId="4" fillId="0" borderId="15" xfId="0" applyFont="1" applyBorder="1" applyAlignment="1">
      <alignment horizontal="center"/>
    </xf>
    <xf numFmtId="188" fontId="4" fillId="0" borderId="15" xfId="1" applyNumberFormat="1" applyFont="1" applyBorder="1" applyAlignment="1">
      <alignment horizontal="center"/>
    </xf>
    <xf numFmtId="0" fontId="4" fillId="0" borderId="6" xfId="0" applyFont="1" applyBorder="1"/>
    <xf numFmtId="3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188" fontId="4" fillId="0" borderId="15" xfId="1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0" xfId="0" applyFont="1" applyAlignment="1">
      <alignment horizontal="right"/>
    </xf>
    <xf numFmtId="188" fontId="2" fillId="0" borderId="7" xfId="1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2" fillId="0" borderId="13" xfId="0" applyFont="1" applyBorder="1"/>
    <xf numFmtId="0" fontId="14" fillId="0" borderId="0" xfId="0" applyFont="1"/>
    <xf numFmtId="188" fontId="9" fillId="0" borderId="2" xfId="1" applyNumberFormat="1" applyFont="1" applyFill="1" applyBorder="1"/>
    <xf numFmtId="3" fontId="9" fillId="0" borderId="1" xfId="0" applyNumberFormat="1" applyFont="1" applyBorder="1"/>
    <xf numFmtId="3" fontId="9" fillId="0" borderId="6" xfId="0" applyNumberFormat="1" applyFont="1" applyBorder="1"/>
    <xf numFmtId="188" fontId="9" fillId="0" borderId="6" xfId="1" applyNumberFormat="1" applyFont="1" applyBorder="1"/>
    <xf numFmtId="0" fontId="15" fillId="0" borderId="6" xfId="0" applyFont="1" applyBorder="1"/>
    <xf numFmtId="0" fontId="15" fillId="0" borderId="8" xfId="0" applyFont="1" applyBorder="1"/>
    <xf numFmtId="188" fontId="9" fillId="0" borderId="1" xfId="1" applyNumberFormat="1" applyFont="1" applyBorder="1"/>
    <xf numFmtId="0" fontId="15" fillId="0" borderId="7" xfId="0" applyFont="1" applyBorder="1"/>
    <xf numFmtId="0" fontId="15" fillId="0" borderId="9" xfId="0" applyFont="1" applyBorder="1"/>
    <xf numFmtId="0" fontId="16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5" fillId="0" borderId="0" xfId="0" applyFont="1" applyBorder="1"/>
    <xf numFmtId="3" fontId="2" fillId="0" borderId="0" xfId="0" applyNumberFormat="1" applyFont="1" applyBorder="1"/>
    <xf numFmtId="0" fontId="6" fillId="0" borderId="0" xfId="0" applyFont="1" applyBorder="1"/>
    <xf numFmtId="3" fontId="2" fillId="0" borderId="0" xfId="0" applyNumberFormat="1" applyFont="1" applyBorder="1" applyAlignment="1">
      <alignment horizontal="center"/>
    </xf>
    <xf numFmtId="188" fontId="9" fillId="0" borderId="7" xfId="1" applyNumberFormat="1" applyFont="1" applyFill="1" applyBorder="1"/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0" fontId="4" fillId="0" borderId="15" xfId="0" applyFont="1" applyBorder="1"/>
    <xf numFmtId="3" fontId="4" fillId="0" borderId="15" xfId="0" applyNumberFormat="1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 applyAlignment="1">
      <alignment horizontal="center"/>
    </xf>
    <xf numFmtId="3" fontId="4" fillId="0" borderId="15" xfId="0" applyNumberFormat="1" applyFont="1" applyBorder="1"/>
    <xf numFmtId="0" fontId="8" fillId="0" borderId="0" xfId="0" applyFont="1" applyBorder="1"/>
    <xf numFmtId="0" fontId="9" fillId="0" borderId="15" xfId="0" applyFont="1" applyBorder="1"/>
    <xf numFmtId="188" fontId="9" fillId="0" borderId="6" xfId="1" applyNumberFormat="1" applyFont="1" applyBorder="1" applyAlignment="1"/>
    <xf numFmtId="0" fontId="8" fillId="0" borderId="7" xfId="0" applyFont="1" applyBorder="1"/>
    <xf numFmtId="188" fontId="2" fillId="0" borderId="2" xfId="1" applyNumberFormat="1" applyFont="1" applyBorder="1" applyAlignment="1">
      <alignment horizontal="center"/>
    </xf>
    <xf numFmtId="188" fontId="2" fillId="0" borderId="7" xfId="1" applyNumberFormat="1" applyFont="1" applyBorder="1" applyAlignment="1">
      <alignment horizontal="center"/>
    </xf>
    <xf numFmtId="0" fontId="6" fillId="0" borderId="8" xfId="0" applyFont="1" applyBorder="1"/>
    <xf numFmtId="0" fontId="11" fillId="0" borderId="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187" fontId="17" fillId="0" borderId="6" xfId="0" applyNumberFormat="1" applyFont="1" applyBorder="1" applyAlignment="1">
      <alignment horizontal="center"/>
    </xf>
    <xf numFmtId="187" fontId="18" fillId="0" borderId="6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3" fontId="9" fillId="0" borderId="15" xfId="0" applyNumberFormat="1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3" fontId="3" fillId="0" borderId="15" xfId="0" applyNumberFormat="1" applyFont="1" applyBorder="1" applyAlignment="1">
      <alignment horizontal="right"/>
    </xf>
    <xf numFmtId="0" fontId="17" fillId="0" borderId="8" xfId="0" applyFont="1" applyBorder="1" applyAlignment="1">
      <alignment horizontal="center"/>
    </xf>
    <xf numFmtId="3" fontId="17" fillId="0" borderId="8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/>
    <xf numFmtId="0" fontId="4" fillId="0" borderId="0" xfId="0" applyFont="1" applyAlignment="1">
      <alignment horizontal="center"/>
    </xf>
    <xf numFmtId="0" fontId="2" fillId="0" borderId="7" xfId="0" applyFont="1" applyBorder="1" applyAlignment="1"/>
    <xf numFmtId="3" fontId="2" fillId="0" borderId="7" xfId="0" applyNumberFormat="1" applyFont="1" applyBorder="1" applyAlignment="1"/>
    <xf numFmtId="0" fontId="2" fillId="0" borderId="2" xfId="0" applyFont="1" applyBorder="1" applyAlignment="1"/>
    <xf numFmtId="3" fontId="2" fillId="0" borderId="2" xfId="0" applyNumberFormat="1" applyFont="1" applyBorder="1" applyAlignment="1"/>
    <xf numFmtId="3" fontId="2" fillId="0" borderId="6" xfId="0" applyNumberFormat="1" applyFont="1" applyBorder="1" applyAlignment="1"/>
    <xf numFmtId="0" fontId="2" fillId="0" borderId="6" xfId="0" applyFont="1" applyBorder="1" applyAlignment="1"/>
    <xf numFmtId="3" fontId="2" fillId="0" borderId="8" xfId="0" applyNumberFormat="1" applyFont="1" applyBorder="1" applyAlignment="1"/>
    <xf numFmtId="188" fontId="4" fillId="0" borderId="15" xfId="1" applyNumberFormat="1" applyFont="1" applyBorder="1" applyAlignment="1"/>
    <xf numFmtId="188" fontId="4" fillId="0" borderId="5" xfId="1" applyNumberFormat="1" applyFont="1" applyBorder="1" applyAlignment="1">
      <alignment horizontal="right"/>
    </xf>
    <xf numFmtId="189" fontId="4" fillId="0" borderId="5" xfId="1" applyNumberFormat="1" applyFont="1" applyBorder="1" applyAlignment="1">
      <alignment horizontal="right"/>
    </xf>
    <xf numFmtId="0" fontId="2" fillId="0" borderId="9" xfId="0" applyFont="1" applyBorder="1" applyAlignment="1"/>
    <xf numFmtId="0" fontId="2" fillId="0" borderId="0" xfId="0" applyFont="1" applyBorder="1" applyAlignment="1"/>
    <xf numFmtId="0" fontId="2" fillId="0" borderId="1" xfId="0" applyFont="1" applyBorder="1" applyAlignment="1"/>
    <xf numFmtId="188" fontId="4" fillId="0" borderId="5" xfId="1" applyNumberFormat="1" applyFont="1" applyBorder="1" applyAlignment="1"/>
    <xf numFmtId="188" fontId="2" fillId="0" borderId="7" xfId="0" applyNumberFormat="1" applyFont="1" applyBorder="1" applyAlignment="1">
      <alignment horizontal="right"/>
    </xf>
    <xf numFmtId="187" fontId="9" fillId="0" borderId="2" xfId="0" applyNumberFormat="1" applyFont="1" applyBorder="1" applyAlignment="1">
      <alignment horizontal="left"/>
    </xf>
    <xf numFmtId="187" fontId="9" fillId="0" borderId="6" xfId="0" applyNumberFormat="1" applyFont="1" applyBorder="1" applyAlignment="1">
      <alignment horizontal="left"/>
    </xf>
    <xf numFmtId="187" fontId="9" fillId="0" borderId="7" xfId="0" applyNumberFormat="1" applyFont="1" applyBorder="1" applyAlignment="1">
      <alignment horizontal="left"/>
    </xf>
    <xf numFmtId="187" fontId="9" fillId="0" borderId="8" xfId="0" applyNumberFormat="1" applyFont="1" applyBorder="1" applyAlignment="1">
      <alignment horizontal="left"/>
    </xf>
    <xf numFmtId="187" fontId="9" fillId="0" borderId="9" xfId="0" applyNumberFormat="1" applyFont="1" applyBorder="1" applyAlignment="1">
      <alignment horizontal="left"/>
    </xf>
    <xf numFmtId="0" fontId="11" fillId="0" borderId="0" xfId="0" applyFont="1" applyFill="1" applyBorder="1"/>
    <xf numFmtId="188" fontId="2" fillId="0" borderId="0" xfId="1" applyNumberFormat="1" applyFont="1" applyBorder="1"/>
    <xf numFmtId="3" fontId="9" fillId="0" borderId="0" xfId="0" applyNumberFormat="1" applyFont="1" applyBorder="1"/>
    <xf numFmtId="188" fontId="9" fillId="0" borderId="0" xfId="1" applyNumberFormat="1" applyFont="1" applyBorder="1"/>
    <xf numFmtId="188" fontId="9" fillId="0" borderId="0" xfId="0" applyNumberFormat="1" applyFont="1" applyBorder="1"/>
    <xf numFmtId="188" fontId="9" fillId="0" borderId="0" xfId="1" applyNumberFormat="1" applyFont="1" applyFill="1" applyBorder="1"/>
    <xf numFmtId="0" fontId="16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88" fontId="2" fillId="0" borderId="0" xfId="0" applyNumberFormat="1" applyFont="1" applyBorder="1"/>
    <xf numFmtId="3" fontId="2" fillId="0" borderId="0" xfId="0" applyNumberFormat="1" applyFont="1" applyBorder="1" applyAlignment="1"/>
    <xf numFmtId="188" fontId="2" fillId="0" borderId="6" xfId="1" applyNumberFormat="1" applyFont="1" applyBorder="1"/>
    <xf numFmtId="188" fontId="2" fillId="0" borderId="7" xfId="1" applyNumberFormat="1" applyFont="1" applyBorder="1"/>
    <xf numFmtId="188" fontId="6" fillId="0" borderId="7" xfId="1" applyNumberFormat="1" applyFont="1" applyBorder="1"/>
    <xf numFmtId="0" fontId="6" fillId="0" borderId="9" xfId="0" applyFont="1" applyBorder="1" applyAlignment="1">
      <alignment horizontal="left"/>
    </xf>
    <xf numFmtId="0" fontId="19" fillId="0" borderId="9" xfId="0" applyFont="1" applyBorder="1"/>
    <xf numFmtId="0" fontId="4" fillId="0" borderId="0" xfId="0" applyFont="1" applyAlignment="1">
      <alignment horizontal="right"/>
    </xf>
    <xf numFmtId="188" fontId="4" fillId="0" borderId="0" xfId="0" applyNumberFormat="1" applyFont="1"/>
    <xf numFmtId="188" fontId="2" fillId="0" borderId="2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187" fontId="9" fillId="0" borderId="0" xfId="0" applyNumberFormat="1" applyFont="1" applyBorder="1" applyAlignment="1">
      <alignment horizontal="left"/>
    </xf>
    <xf numFmtId="0" fontId="4" fillId="0" borderId="0" xfId="0" applyFont="1" applyBorder="1"/>
    <xf numFmtId="188" fontId="9" fillId="0" borderId="2" xfId="1" applyNumberFormat="1" applyFont="1" applyBorder="1" applyAlignment="1">
      <alignment horizontal="left"/>
    </xf>
    <xf numFmtId="188" fontId="9" fillId="0" borderId="1" xfId="0" applyNumberFormat="1" applyFont="1" applyBorder="1"/>
    <xf numFmtId="188" fontId="4" fillId="0" borderId="8" xfId="0" applyNumberFormat="1" applyFont="1" applyBorder="1"/>
    <xf numFmtId="0" fontId="11" fillId="0" borderId="14" xfId="0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187" fontId="3" fillId="0" borderId="3" xfId="0" applyNumberFormat="1" applyFont="1" applyBorder="1" applyAlignment="1">
      <alignment horizontal="center"/>
    </xf>
    <xf numFmtId="187" fontId="3" fillId="0" borderId="4" xfId="0" applyNumberFormat="1" applyFont="1" applyBorder="1" applyAlignment="1">
      <alignment horizontal="center"/>
    </xf>
    <xf numFmtId="187" fontId="3" fillId="0" borderId="5" xfId="0" applyNumberFormat="1" applyFont="1" applyBorder="1" applyAlignment="1">
      <alignment horizontal="center"/>
    </xf>
    <xf numFmtId="0" fontId="0" fillId="0" borderId="10" xfId="0" applyBorder="1"/>
    <xf numFmtId="0" fontId="11" fillId="0" borderId="11" xfId="0" applyFont="1" applyBorder="1"/>
    <xf numFmtId="0" fontId="11" fillId="0" borderId="10" xfId="0" applyFont="1" applyBorder="1"/>
    <xf numFmtId="0" fontId="11" fillId="0" borderId="12" xfId="0" applyFont="1" applyBorder="1"/>
    <xf numFmtId="3" fontId="4" fillId="0" borderId="8" xfId="0" applyNumberFormat="1" applyFont="1" applyBorder="1"/>
    <xf numFmtId="0" fontId="0" fillId="0" borderId="2" xfId="0" applyBorder="1"/>
    <xf numFmtId="0" fontId="6" fillId="0" borderId="1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8" xfId="0" applyFont="1" applyBorder="1" applyAlignment="1">
      <alignment horizontal="left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495300</xdr:colOff>
      <xdr:row>0</xdr:row>
      <xdr:rowOff>19050</xdr:rowOff>
    </xdr:from>
    <xdr:ext cx="981075" cy="361125"/>
    <xdr:sp macro="" textlink="">
      <xdr:nvSpPr>
        <xdr:cNvPr id="2" name="TextBox 1"/>
        <xdr:cNvSpPr txBox="1"/>
      </xdr:nvSpPr>
      <xdr:spPr>
        <a:xfrm>
          <a:off x="9124950" y="19050"/>
          <a:ext cx="98107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แบบ ผ.07</a:t>
          </a:r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923925" cy="361125"/>
    <xdr:sp macro="" textlink="">
      <xdr:nvSpPr>
        <xdr:cNvPr id="3" name="TextBox 2"/>
        <xdr:cNvSpPr txBox="1"/>
      </xdr:nvSpPr>
      <xdr:spPr>
        <a:xfrm>
          <a:off x="10734675" y="7010400"/>
          <a:ext cx="92392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</a:t>
          </a:r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923925" cy="361125"/>
    <xdr:sp macro="" textlink="">
      <xdr:nvSpPr>
        <xdr:cNvPr id="4" name="TextBox 3"/>
        <xdr:cNvSpPr txBox="1"/>
      </xdr:nvSpPr>
      <xdr:spPr>
        <a:xfrm>
          <a:off x="10734675" y="7010400"/>
          <a:ext cx="92392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</a:t>
          </a:r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923925" cy="361125"/>
    <xdr:sp macro="" textlink="">
      <xdr:nvSpPr>
        <xdr:cNvPr id="5" name="TextBox 4"/>
        <xdr:cNvSpPr txBox="1"/>
      </xdr:nvSpPr>
      <xdr:spPr>
        <a:xfrm>
          <a:off x="10734675" y="8229600"/>
          <a:ext cx="92392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</a:t>
          </a:r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923925" cy="361125"/>
    <xdr:sp macro="" textlink="">
      <xdr:nvSpPr>
        <xdr:cNvPr id="6" name="TextBox 5"/>
        <xdr:cNvSpPr txBox="1"/>
      </xdr:nvSpPr>
      <xdr:spPr>
        <a:xfrm>
          <a:off x="10734675" y="8534400"/>
          <a:ext cx="92392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</a:t>
          </a:r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923925" cy="361125"/>
    <xdr:sp macro="" textlink="">
      <xdr:nvSpPr>
        <xdr:cNvPr id="7" name="TextBox 6"/>
        <xdr:cNvSpPr txBox="1"/>
      </xdr:nvSpPr>
      <xdr:spPr>
        <a:xfrm>
          <a:off x="10734675" y="8534400"/>
          <a:ext cx="92392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</a:t>
          </a:r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923925" cy="361125"/>
    <xdr:sp macro="" textlink="">
      <xdr:nvSpPr>
        <xdr:cNvPr id="8" name="TextBox 7"/>
        <xdr:cNvSpPr txBox="1"/>
      </xdr:nvSpPr>
      <xdr:spPr>
        <a:xfrm>
          <a:off x="10734675" y="10058400"/>
          <a:ext cx="92392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</a:t>
          </a:r>
        </a:p>
      </xdr:txBody>
    </xdr:sp>
    <xdr:clientData/>
  </xdr:oneCellAnchor>
  <xdr:oneCellAnchor>
    <xdr:from>
      <xdr:col>10</xdr:col>
      <xdr:colOff>0</xdr:colOff>
      <xdr:row>38</xdr:row>
      <xdr:rowOff>0</xdr:rowOff>
    </xdr:from>
    <xdr:ext cx="923925" cy="361125"/>
    <xdr:sp macro="" textlink="">
      <xdr:nvSpPr>
        <xdr:cNvPr id="9" name="TextBox 8"/>
        <xdr:cNvSpPr txBox="1"/>
      </xdr:nvSpPr>
      <xdr:spPr>
        <a:xfrm>
          <a:off x="10734675" y="10058400"/>
          <a:ext cx="92392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</a:t>
          </a:r>
        </a:p>
      </xdr:txBody>
    </xdr:sp>
    <xdr:clientData/>
  </xdr:oneCellAnchor>
  <xdr:oneCellAnchor>
    <xdr:from>
      <xdr:col>10</xdr:col>
      <xdr:colOff>0</xdr:colOff>
      <xdr:row>23</xdr:row>
      <xdr:rowOff>1</xdr:rowOff>
    </xdr:from>
    <xdr:ext cx="981075" cy="361125"/>
    <xdr:sp macro="" textlink="">
      <xdr:nvSpPr>
        <xdr:cNvPr id="10" name="TextBox 9"/>
        <xdr:cNvSpPr txBox="1"/>
      </xdr:nvSpPr>
      <xdr:spPr>
        <a:xfrm>
          <a:off x="10734675" y="7010401"/>
          <a:ext cx="98107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r"/>
          <a:r>
            <a:rPr lang="th-TH" sz="1600">
              <a:latin typeface="TH SarabunPSK" pitchFamily="34" charset="-34"/>
              <a:cs typeface="TH SarabunPSK" pitchFamily="34" charset="-34"/>
            </a:rPr>
            <a:t>   39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866775</xdr:colOff>
      <xdr:row>0</xdr:row>
      <xdr:rowOff>19050</xdr:rowOff>
    </xdr:from>
    <xdr:ext cx="981075" cy="361125"/>
    <xdr:sp macro="" textlink="">
      <xdr:nvSpPr>
        <xdr:cNvPr id="3" name="TextBox 2"/>
        <xdr:cNvSpPr txBox="1"/>
      </xdr:nvSpPr>
      <xdr:spPr>
        <a:xfrm>
          <a:off x="9525000" y="19050"/>
          <a:ext cx="98107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แบบ ผ.01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866775</xdr:colOff>
      <xdr:row>0</xdr:row>
      <xdr:rowOff>0</xdr:rowOff>
    </xdr:from>
    <xdr:ext cx="981075" cy="361125"/>
    <xdr:sp macro="" textlink="">
      <xdr:nvSpPr>
        <xdr:cNvPr id="2" name="TextBox 1"/>
        <xdr:cNvSpPr txBox="1"/>
      </xdr:nvSpPr>
      <xdr:spPr>
        <a:xfrm>
          <a:off x="10382250" y="0"/>
          <a:ext cx="98107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แบบ ผย.01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866775</xdr:colOff>
      <xdr:row>0</xdr:row>
      <xdr:rowOff>19050</xdr:rowOff>
    </xdr:from>
    <xdr:ext cx="981075" cy="361125"/>
    <xdr:sp macro="" textlink="">
      <xdr:nvSpPr>
        <xdr:cNvPr id="2" name="TextBox 1"/>
        <xdr:cNvSpPr txBox="1"/>
      </xdr:nvSpPr>
      <xdr:spPr>
        <a:xfrm>
          <a:off x="10448925" y="19050"/>
          <a:ext cx="98107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แบบ ผ.0</a:t>
          </a:r>
          <a:r>
            <a:rPr lang="en-US" sz="1600">
              <a:latin typeface="TH SarabunPSK" pitchFamily="34" charset="-34"/>
              <a:cs typeface="TH SarabunPSK" pitchFamily="34" charset="-34"/>
            </a:rPr>
            <a:t>3</a:t>
          </a:r>
          <a:endParaRPr lang="th-TH" sz="1600">
            <a:latin typeface="TH SarabunPSK" pitchFamily="34" charset="-34"/>
            <a:cs typeface="TH SarabunPSK" pitchFamily="34" charset="-34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0</xdr:row>
      <xdr:rowOff>19050</xdr:rowOff>
    </xdr:from>
    <xdr:ext cx="981075" cy="361125"/>
    <xdr:sp macro="" textlink="">
      <xdr:nvSpPr>
        <xdr:cNvPr id="2" name="TextBox 1"/>
        <xdr:cNvSpPr txBox="1"/>
      </xdr:nvSpPr>
      <xdr:spPr>
        <a:xfrm>
          <a:off x="10448925" y="19050"/>
          <a:ext cx="981075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 แบบ ผ.08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9"/>
  <sheetViews>
    <sheetView tabSelected="1" workbookViewId="0">
      <selection activeCell="C13" sqref="C13"/>
    </sheetView>
  </sheetViews>
  <sheetFormatPr defaultRowHeight="14.25"/>
  <cols>
    <col min="1" max="1" width="53.5" customWidth="1"/>
    <col min="2" max="2" width="8" customWidth="1"/>
    <col min="3" max="3" width="12.5" customWidth="1"/>
    <col min="4" max="4" width="7.75" customWidth="1"/>
    <col min="5" max="5" width="12.5" customWidth="1"/>
    <col min="6" max="6" width="7.125" customWidth="1"/>
    <col min="7" max="7" width="12.75" customWidth="1"/>
    <col min="8" max="8" width="6.875" customWidth="1"/>
    <col min="9" max="9" width="12.75" customWidth="1"/>
    <col min="10" max="10" width="7.125" customWidth="1"/>
    <col min="11" max="11" width="12.5" customWidth="1"/>
  </cols>
  <sheetData>
    <row r="1" spans="1:15" ht="24">
      <c r="A1" s="273" t="s">
        <v>962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"/>
      <c r="M1" s="1"/>
      <c r="N1" s="1"/>
      <c r="O1" s="1"/>
    </row>
    <row r="2" spans="1:15" ht="24">
      <c r="A2" s="273" t="s">
        <v>1152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1"/>
      <c r="M2" s="1"/>
      <c r="N2" s="1"/>
      <c r="O2" s="1"/>
    </row>
    <row r="3" spans="1:15" ht="24">
      <c r="A3" s="273" t="s">
        <v>14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1"/>
      <c r="M3" s="1"/>
      <c r="N3" s="1"/>
      <c r="O3" s="1"/>
    </row>
    <row r="4" spans="1:15" ht="24">
      <c r="A4" s="274" t="s">
        <v>963</v>
      </c>
      <c r="B4" s="277" t="s">
        <v>964</v>
      </c>
      <c r="C4" s="278"/>
      <c r="D4" s="277" t="s">
        <v>1059</v>
      </c>
      <c r="E4" s="278"/>
      <c r="F4" s="277" t="s">
        <v>1153</v>
      </c>
      <c r="G4" s="278"/>
      <c r="H4" s="277" t="s">
        <v>1154</v>
      </c>
      <c r="I4" s="278"/>
      <c r="J4" s="277" t="s">
        <v>1155</v>
      </c>
      <c r="K4" s="278"/>
      <c r="L4" s="1"/>
      <c r="M4" s="1"/>
      <c r="N4" s="1"/>
      <c r="O4" s="1"/>
    </row>
    <row r="5" spans="1:15" ht="24">
      <c r="A5" s="275"/>
      <c r="B5" s="8" t="s">
        <v>805</v>
      </c>
      <c r="C5" s="8" t="s">
        <v>91</v>
      </c>
      <c r="D5" s="8" t="s">
        <v>805</v>
      </c>
      <c r="E5" s="8" t="s">
        <v>91</v>
      </c>
      <c r="F5" s="8" t="s">
        <v>805</v>
      </c>
      <c r="G5" s="8" t="s">
        <v>91</v>
      </c>
      <c r="H5" s="8" t="s">
        <v>805</v>
      </c>
      <c r="I5" s="150" t="s">
        <v>91</v>
      </c>
      <c r="J5" s="150" t="s">
        <v>805</v>
      </c>
      <c r="K5" s="150" t="s">
        <v>91</v>
      </c>
      <c r="L5" s="1"/>
      <c r="M5" s="1"/>
      <c r="N5" s="1"/>
      <c r="O5" s="1"/>
    </row>
    <row r="6" spans="1:15" ht="24">
      <c r="A6" s="276"/>
      <c r="B6" s="151" t="s">
        <v>7</v>
      </c>
      <c r="C6" s="151" t="s">
        <v>13</v>
      </c>
      <c r="D6" s="151" t="s">
        <v>7</v>
      </c>
      <c r="E6" s="151" t="s">
        <v>13</v>
      </c>
      <c r="F6" s="151" t="s">
        <v>7</v>
      </c>
      <c r="G6" s="151" t="s">
        <v>13</v>
      </c>
      <c r="H6" s="151" t="s">
        <v>7</v>
      </c>
      <c r="I6" s="152" t="s">
        <v>13</v>
      </c>
      <c r="J6" s="152" t="s">
        <v>7</v>
      </c>
      <c r="K6" s="152" t="s">
        <v>13</v>
      </c>
      <c r="L6" s="1"/>
      <c r="M6" s="1"/>
      <c r="N6" s="1"/>
      <c r="O6" s="1"/>
    </row>
    <row r="7" spans="1:15" ht="24">
      <c r="A7" s="153" t="s">
        <v>965</v>
      </c>
      <c r="B7" s="5"/>
      <c r="C7" s="160"/>
      <c r="D7" s="60"/>
      <c r="E7" s="160"/>
      <c r="F7" s="23"/>
      <c r="G7" s="225"/>
      <c r="H7" s="60"/>
      <c r="I7" s="160"/>
      <c r="J7" s="60"/>
      <c r="K7" s="160"/>
      <c r="L7" s="1"/>
      <c r="M7" s="1"/>
      <c r="N7" s="1"/>
      <c r="O7" s="1"/>
    </row>
    <row r="8" spans="1:15" ht="24">
      <c r="A8" s="17" t="s">
        <v>974</v>
      </c>
      <c r="B8" s="14">
        <f>'01ยุทธศาสตร์ 1.1'!E363</f>
        <v>28</v>
      </c>
      <c r="C8" s="164">
        <f>'01ยุทธศาสตร์ 1.1'!E365</f>
        <v>12472125</v>
      </c>
      <c r="D8" s="164">
        <f>'01ยุทธศาสตร์ 1.1'!F363</f>
        <v>33</v>
      </c>
      <c r="E8" s="164">
        <f>'01ยุทธศาสตร์ 1.1'!F365</f>
        <v>11426800</v>
      </c>
      <c r="F8" s="24">
        <f>'01ยุทธศาสตร์ 1.1'!G363</f>
        <v>31</v>
      </c>
      <c r="G8" s="224">
        <f>'01ยุทธศาสตร์ 1.1'!G365</f>
        <v>8763000</v>
      </c>
      <c r="H8" s="24">
        <f>'01ยุทธศาสตร์ 1.1'!H363</f>
        <v>28</v>
      </c>
      <c r="I8" s="164">
        <f>'01ยุทธศาสตร์ 1.1'!H365</f>
        <v>9882500</v>
      </c>
      <c r="J8" s="72">
        <f>B8+D8+F8+H8</f>
        <v>120</v>
      </c>
      <c r="K8" s="237">
        <f>C8+E8+G8+I8</f>
        <v>42544425</v>
      </c>
      <c r="L8" s="1"/>
      <c r="M8" s="1"/>
      <c r="N8" s="1"/>
      <c r="O8" s="1"/>
    </row>
    <row r="9" spans="1:15" ht="24">
      <c r="A9" s="17" t="s">
        <v>975</v>
      </c>
      <c r="B9" s="14"/>
      <c r="C9" s="159"/>
      <c r="D9" s="159"/>
      <c r="E9" s="159"/>
      <c r="F9" s="24"/>
      <c r="G9" s="223"/>
      <c r="H9" s="24"/>
      <c r="I9" s="159"/>
      <c r="J9" s="24"/>
      <c r="K9" s="159"/>
      <c r="L9" s="1"/>
      <c r="M9" s="1"/>
      <c r="N9" s="1"/>
      <c r="O9" s="1"/>
    </row>
    <row r="10" spans="1:15" ht="24">
      <c r="A10" s="17" t="s">
        <v>966</v>
      </c>
      <c r="B10" s="77">
        <f>'01ยุทธศาสตร์ 1.2'!E22</f>
        <v>3</v>
      </c>
      <c r="C10" s="158">
        <f>'01ยุทธศาสตร์ 1.2'!E20</f>
        <v>500000</v>
      </c>
      <c r="D10" s="72">
        <f>'01ยุทธศาสตร์ 1.2'!F22</f>
        <v>2</v>
      </c>
      <c r="E10" s="158">
        <f>'01ยุทธศาสตร์ 1.2'!F20</f>
        <v>300000</v>
      </c>
      <c r="F10" s="72">
        <f>'01ยุทธศาสตร์ 1.2'!G22</f>
        <v>2</v>
      </c>
      <c r="G10" s="158">
        <f>'01ยุทธศาสตร์ 1.2'!G20</f>
        <v>300000</v>
      </c>
      <c r="H10" s="72">
        <f>'01ยุทธศาสตร์ 1.2'!H22</f>
        <v>2</v>
      </c>
      <c r="I10" s="158">
        <f>'01ยุทธศาสตร์ 1.2'!H20</f>
        <v>300000</v>
      </c>
      <c r="J10" s="72">
        <f>B10+D10+F10+H10</f>
        <v>9</v>
      </c>
      <c r="K10" s="237">
        <f>C10+E10+G10+I10</f>
        <v>1400000</v>
      </c>
      <c r="L10" s="1"/>
      <c r="M10" s="1"/>
      <c r="N10" s="1"/>
      <c r="O10" s="1"/>
    </row>
    <row r="11" spans="1:15" ht="24">
      <c r="A11" s="18" t="s">
        <v>968</v>
      </c>
      <c r="B11" s="77">
        <f>'01ยุทธศาสตร์ 1.2'!E22</f>
        <v>3</v>
      </c>
      <c r="C11" s="158">
        <f>'01ยุทธศาสตร์ 1.2'!E20</f>
        <v>500000</v>
      </c>
      <c r="D11" s="72">
        <f>'01ยุทธศาสตร์ 1.2'!F22</f>
        <v>2</v>
      </c>
      <c r="E11" s="158">
        <f>'01ยุทธศาสตร์ 1.2'!F20</f>
        <v>300000</v>
      </c>
      <c r="F11" s="72">
        <f>'01ยุทธศาสตร์ 1.2'!G22</f>
        <v>2</v>
      </c>
      <c r="G11" s="224">
        <f>'01ยุทธศาสตร์ 1.2'!G20</f>
        <v>300000</v>
      </c>
      <c r="H11" s="72">
        <f>'01ยุทธศาสตร์ 1.2'!H22</f>
        <v>2</v>
      </c>
      <c r="I11" s="158">
        <f>'01ยุทธศาสตร์ 1.2'!H20</f>
        <v>300000</v>
      </c>
      <c r="J11" s="72">
        <f>B11+D11+F11+H11</f>
        <v>9</v>
      </c>
      <c r="K11" s="237">
        <f>C11+E11+G11+I11</f>
        <v>1400000</v>
      </c>
      <c r="L11" s="1"/>
      <c r="M11" s="1"/>
      <c r="N11" s="1"/>
      <c r="O11" s="1"/>
    </row>
    <row r="12" spans="1:15" ht="24">
      <c r="A12" s="154" t="s">
        <v>969</v>
      </c>
      <c r="B12" s="155">
        <f>SUM(B8:B11)</f>
        <v>34</v>
      </c>
      <c r="C12" s="161">
        <f t="shared" ref="C12:K12" si="0">SUM(C8:C11)</f>
        <v>13472125</v>
      </c>
      <c r="D12" s="155">
        <f t="shared" si="0"/>
        <v>37</v>
      </c>
      <c r="E12" s="161">
        <f t="shared" si="0"/>
        <v>12026800</v>
      </c>
      <c r="F12" s="155">
        <f t="shared" si="0"/>
        <v>35</v>
      </c>
      <c r="G12" s="230">
        <f t="shared" si="0"/>
        <v>9363000</v>
      </c>
      <c r="H12" s="155">
        <f t="shared" si="0"/>
        <v>32</v>
      </c>
      <c r="I12" s="161">
        <f t="shared" si="0"/>
        <v>10482500</v>
      </c>
      <c r="J12" s="155">
        <f t="shared" si="0"/>
        <v>138</v>
      </c>
      <c r="K12" s="161">
        <f t="shared" si="0"/>
        <v>45344425</v>
      </c>
      <c r="L12" s="1"/>
      <c r="M12" s="1"/>
      <c r="N12" s="1"/>
      <c r="O12" s="1"/>
    </row>
    <row r="13" spans="1:15" ht="24">
      <c r="A13" s="153" t="s">
        <v>970</v>
      </c>
      <c r="B13" s="60"/>
      <c r="C13" s="160"/>
      <c r="D13" s="160"/>
      <c r="E13" s="160"/>
      <c r="F13" s="60"/>
      <c r="G13" s="225"/>
      <c r="H13" s="60"/>
      <c r="I13" s="160"/>
      <c r="J13" s="20"/>
      <c r="K13" s="160"/>
      <c r="L13" s="1"/>
      <c r="M13" s="1"/>
      <c r="N13" s="1"/>
      <c r="O13" s="1"/>
    </row>
    <row r="14" spans="1:15" ht="24">
      <c r="A14" s="157" t="s">
        <v>971</v>
      </c>
      <c r="B14" s="24"/>
      <c r="C14" s="159"/>
      <c r="D14" s="159"/>
      <c r="E14" s="159"/>
      <c r="F14" s="24"/>
      <c r="G14" s="223"/>
      <c r="H14" s="24"/>
      <c r="I14" s="159"/>
      <c r="J14" s="21"/>
      <c r="K14" s="159"/>
      <c r="L14" s="1"/>
      <c r="M14" s="1"/>
      <c r="N14" s="1"/>
      <c r="O14" s="1"/>
    </row>
    <row r="15" spans="1:15" ht="24">
      <c r="A15" s="17" t="s">
        <v>972</v>
      </c>
      <c r="B15" s="24">
        <f>'01ยุทธศาสตร์ 2.1'!E38</f>
        <v>3</v>
      </c>
      <c r="C15" s="158">
        <f>'01ยุทธศาสตร์ 2.1'!E27</f>
        <v>100000</v>
      </c>
      <c r="D15" s="72">
        <f>'01ยุทธศาสตร์ 2.1'!F38</f>
        <v>3</v>
      </c>
      <c r="E15" s="158">
        <f>'01ยุทธศาสตร์ 2.1'!F27</f>
        <v>50000</v>
      </c>
      <c r="F15" s="24">
        <f>'01ยุทธศาสตร์ 2.1'!G38</f>
        <v>3</v>
      </c>
      <c r="G15" s="224">
        <f>'01ยุทธศาสตร์ 2.1'!G27</f>
        <v>50000</v>
      </c>
      <c r="H15" s="24">
        <f>'01ยุทธศาสตร์ 2.1'!H38</f>
        <v>3</v>
      </c>
      <c r="I15" s="158">
        <f>'01ยุทธศาสตร์ 2.1'!H27</f>
        <v>50000</v>
      </c>
      <c r="J15" s="72">
        <f t="shared" ref="J15:K18" si="1">B15+D15+F15+H15</f>
        <v>12</v>
      </c>
      <c r="K15" s="237">
        <f t="shared" si="1"/>
        <v>250000</v>
      </c>
      <c r="L15" s="1"/>
      <c r="M15" s="1"/>
      <c r="N15" s="1"/>
      <c r="O15" s="1"/>
    </row>
    <row r="16" spans="1:15" ht="24">
      <c r="A16" s="17" t="s">
        <v>973</v>
      </c>
      <c r="B16" s="24">
        <f>'01ยุทธศาสตร์ 2.2'!E23</f>
        <v>3</v>
      </c>
      <c r="C16" s="158">
        <f>'01ยุทธศาสตร์ 2.2'!E21</f>
        <v>70000</v>
      </c>
      <c r="D16" s="72">
        <f>'01ยุทธศาสตร์ 2.2'!F23</f>
        <v>3</v>
      </c>
      <c r="E16" s="158">
        <f>'01ยุทธศาสตร์ 2.2'!F21</f>
        <v>70000</v>
      </c>
      <c r="F16" s="24">
        <f>'01ยุทธศาสตร์ 2.2'!G23</f>
        <v>3</v>
      </c>
      <c r="G16" s="224">
        <f>'01ยุทธศาสตร์ 2.2'!G21</f>
        <v>70000</v>
      </c>
      <c r="H16" s="24">
        <f>'01ยุทธศาสตร์ 2.2'!H23</f>
        <v>3</v>
      </c>
      <c r="I16" s="158">
        <f>'01ยุทธศาสตร์ 2.2'!H21</f>
        <v>70000</v>
      </c>
      <c r="J16" s="72">
        <f t="shared" si="1"/>
        <v>12</v>
      </c>
      <c r="K16" s="237">
        <f t="shared" si="1"/>
        <v>280000</v>
      </c>
      <c r="L16" s="1"/>
      <c r="M16" s="1"/>
      <c r="N16" s="1"/>
      <c r="O16" s="1"/>
    </row>
    <row r="17" spans="1:15" ht="24">
      <c r="A17" s="17" t="s">
        <v>976</v>
      </c>
      <c r="B17" s="72">
        <f>'01ยุทธศาสตร์ 2.3'!E23</f>
        <v>3</v>
      </c>
      <c r="C17" s="158">
        <f>'01ยุทธศาสตร์ 2.3'!E21</f>
        <v>55000</v>
      </c>
      <c r="D17" s="72">
        <f>'01ยุทธศาสตร์ 2.3'!F23</f>
        <v>3</v>
      </c>
      <c r="E17" s="158">
        <f>'01ยุทธศาสตร์ 2.3'!F21</f>
        <v>55000</v>
      </c>
      <c r="F17" s="72">
        <f>'01ยุทธศาสตร์ 2.3'!G23</f>
        <v>3</v>
      </c>
      <c r="G17" s="224">
        <f>'01ยุทธศาสตร์ 2.3'!G21</f>
        <v>55000</v>
      </c>
      <c r="H17" s="72">
        <f>'01ยุทธศาสตร์ 2.3'!H23</f>
        <v>3</v>
      </c>
      <c r="I17" s="158">
        <f>'01ยุทธศาสตร์ 2.3'!H21</f>
        <v>55000</v>
      </c>
      <c r="J17" s="72">
        <f t="shared" si="1"/>
        <v>12</v>
      </c>
      <c r="K17" s="237">
        <f t="shared" si="1"/>
        <v>220000</v>
      </c>
      <c r="L17" s="1"/>
      <c r="M17" s="1"/>
      <c r="N17" s="1"/>
      <c r="O17" s="1"/>
    </row>
    <row r="18" spans="1:15" ht="24">
      <c r="A18" s="17" t="s">
        <v>977</v>
      </c>
      <c r="B18" s="24">
        <f>'01ยุทธศาสตร์ 2.4'!E53</f>
        <v>7</v>
      </c>
      <c r="C18" s="158">
        <f>'01ยุทธศาสตร์ 2.4'!E44</f>
        <v>10146000</v>
      </c>
      <c r="D18" s="72">
        <f>'01ยุทธศาสตร์ 2.4'!F53</f>
        <v>7</v>
      </c>
      <c r="E18" s="158">
        <f>'01ยุทธศาสตร์ 2.4'!F44</f>
        <v>10146000</v>
      </c>
      <c r="F18" s="24">
        <f>'01ยุทธศาสตร์ 2.4'!G53</f>
        <v>7</v>
      </c>
      <c r="G18" s="224">
        <f>'01ยุทธศาสตร์ 2.4'!G44</f>
        <v>10146000</v>
      </c>
      <c r="H18" s="24">
        <f>'01ยุทธศาสตร์ 2.4'!H53</f>
        <v>7</v>
      </c>
      <c r="I18" s="158">
        <f>'01ยุทธศาสตร์ 2.4'!H44</f>
        <v>10146000</v>
      </c>
      <c r="J18" s="72">
        <f t="shared" si="1"/>
        <v>28</v>
      </c>
      <c r="K18" s="237">
        <f t="shared" si="1"/>
        <v>40584000</v>
      </c>
      <c r="L18" s="1"/>
      <c r="M18" s="1"/>
      <c r="N18" s="1"/>
      <c r="O18" s="1"/>
    </row>
    <row r="19" spans="1:15" ht="24">
      <c r="A19" s="17" t="s">
        <v>978</v>
      </c>
      <c r="B19" s="24"/>
      <c r="C19" s="159"/>
      <c r="D19" s="159"/>
      <c r="E19" s="159"/>
      <c r="F19" s="24"/>
      <c r="G19" s="223"/>
      <c r="H19" s="24"/>
      <c r="I19" s="159"/>
      <c r="J19" s="21"/>
      <c r="K19" s="159"/>
      <c r="L19" s="1"/>
      <c r="M19" s="1"/>
      <c r="N19" s="1"/>
      <c r="O19" s="1"/>
    </row>
    <row r="20" spans="1:15" ht="24">
      <c r="A20" s="17" t="s">
        <v>979</v>
      </c>
      <c r="B20" s="24">
        <f>'01ยุทธศาสตร์ 2.5'!E37</f>
        <v>3</v>
      </c>
      <c r="C20" s="158">
        <f>'01ยุทธศาสตร์ 2.5'!E32</f>
        <v>185000</v>
      </c>
      <c r="D20" s="72">
        <f>'01ยุทธศาสตร์ 2.5'!F37</f>
        <v>3</v>
      </c>
      <c r="E20" s="158">
        <f>'01ยุทธศาสตร์ 2.5'!F32</f>
        <v>185000</v>
      </c>
      <c r="F20" s="24">
        <f>'01ยุทธศาสตร์ 2.5'!G37</f>
        <v>3</v>
      </c>
      <c r="G20" s="224">
        <f>'01ยุทธศาสตร์ 2.5'!G32</f>
        <v>185000</v>
      </c>
      <c r="H20" s="24">
        <f>'01ยุทธศาสตร์ 2.5'!H37</f>
        <v>3</v>
      </c>
      <c r="I20" s="158">
        <f>'01ยุทธศาสตร์ 2.5'!H32</f>
        <v>185000</v>
      </c>
      <c r="J20" s="72">
        <f>B20+D20+F20+H20</f>
        <v>12</v>
      </c>
      <c r="K20" s="237">
        <f>C20+E20+G20+I20</f>
        <v>740000</v>
      </c>
      <c r="L20" s="1"/>
      <c r="M20" s="1"/>
      <c r="N20" s="1"/>
      <c r="O20" s="1"/>
    </row>
    <row r="21" spans="1:15" ht="24">
      <c r="A21" s="17" t="s">
        <v>980</v>
      </c>
      <c r="B21" s="24"/>
      <c r="C21" s="159"/>
      <c r="D21" s="159"/>
      <c r="E21" s="159"/>
      <c r="F21" s="24"/>
      <c r="G21" s="223"/>
      <c r="H21" s="24"/>
      <c r="I21" s="159"/>
      <c r="J21" s="21"/>
      <c r="K21" s="159"/>
      <c r="L21" s="1"/>
      <c r="M21" s="1"/>
      <c r="N21" s="1"/>
      <c r="O21" s="1"/>
    </row>
    <row r="22" spans="1:15" ht="24">
      <c r="A22" s="17"/>
      <c r="B22" s="24"/>
      <c r="C22" s="159"/>
      <c r="D22" s="159"/>
      <c r="E22" s="159"/>
      <c r="F22" s="24"/>
      <c r="G22" s="223"/>
      <c r="H22" s="24"/>
      <c r="I22" s="159"/>
      <c r="J22" s="21"/>
      <c r="K22" s="159"/>
      <c r="L22" s="1"/>
      <c r="M22" s="1"/>
      <c r="N22" s="1"/>
      <c r="O22" s="1"/>
    </row>
    <row r="23" spans="1:15" ht="24">
      <c r="A23" s="18"/>
      <c r="B23" s="46"/>
      <c r="C23" s="162"/>
      <c r="D23" s="162"/>
      <c r="E23" s="162"/>
      <c r="F23" s="46"/>
      <c r="G23" s="233"/>
      <c r="H23" s="46"/>
      <c r="I23" s="162"/>
      <c r="J23" s="22"/>
      <c r="K23" s="162"/>
      <c r="L23" s="1"/>
      <c r="M23" s="1"/>
      <c r="N23" s="1"/>
      <c r="O23" s="1"/>
    </row>
    <row r="24" spans="1:15" ht="24">
      <c r="A24" s="28"/>
      <c r="B24" s="34"/>
      <c r="C24" s="219"/>
      <c r="D24" s="219"/>
      <c r="E24" s="219"/>
      <c r="F24" s="34"/>
      <c r="G24" s="234"/>
      <c r="H24" s="34"/>
      <c r="I24" s="219"/>
      <c r="J24" s="28"/>
      <c r="K24" s="219"/>
      <c r="L24" s="1"/>
      <c r="M24" s="1"/>
      <c r="N24" s="1"/>
      <c r="O24" s="1"/>
    </row>
    <row r="25" spans="1:15" ht="24">
      <c r="A25" s="16" t="s">
        <v>981</v>
      </c>
      <c r="B25" s="60">
        <f>'01ยุทธศาสตร์ 2.6'!E51</f>
        <v>10</v>
      </c>
      <c r="C25" s="165">
        <f>'01ยุทธศาสตร์ 2.6'!E49</f>
        <v>980000</v>
      </c>
      <c r="D25" s="23">
        <f>'01ยุทธศาสตร์ 2.6'!F51</f>
        <v>10</v>
      </c>
      <c r="E25" s="165">
        <f>'01ยุทธศาสตร์ 2.6'!F49</f>
        <v>980000</v>
      </c>
      <c r="F25" s="60">
        <f>'01ยุทธศาสตร์ 2.6'!G51</f>
        <v>10</v>
      </c>
      <c r="G25" s="226">
        <f>'01ยุทธศาสตร์ 2.6'!G49</f>
        <v>980000</v>
      </c>
      <c r="H25" s="60">
        <f>'01ยุทธศาสตร์ 2.6'!H51</f>
        <v>10</v>
      </c>
      <c r="I25" s="165">
        <f>'01ยุทธศาสตร์ 2.6'!H49</f>
        <v>980000</v>
      </c>
      <c r="J25" s="23">
        <f>B25+D25+F25+H25</f>
        <v>40</v>
      </c>
      <c r="K25" s="262">
        <f>C25+E25+G25+I25</f>
        <v>3920000</v>
      </c>
      <c r="L25" s="1"/>
      <c r="M25" s="1"/>
      <c r="N25" s="1"/>
      <c r="O25" s="1"/>
    </row>
    <row r="26" spans="1:15" ht="24">
      <c r="A26" s="18" t="s">
        <v>982</v>
      </c>
      <c r="B26" s="46"/>
      <c r="C26" s="162"/>
      <c r="D26" s="162"/>
      <c r="E26" s="162"/>
      <c r="F26" s="46"/>
      <c r="G26" s="233"/>
      <c r="H26" s="46"/>
      <c r="I26" s="162"/>
      <c r="J26" s="22"/>
      <c r="K26" s="162"/>
      <c r="L26" s="1"/>
      <c r="M26" s="1"/>
      <c r="N26" s="1"/>
      <c r="O26" s="1"/>
    </row>
    <row r="27" spans="1:15" ht="24">
      <c r="A27" s="154" t="s">
        <v>969</v>
      </c>
      <c r="B27" s="155">
        <f>SUM(B13:B26)</f>
        <v>29</v>
      </c>
      <c r="C27" s="161">
        <f t="shared" ref="C27:J27" si="2">SUM(C13:C26)</f>
        <v>11536000</v>
      </c>
      <c r="D27" s="155">
        <f>SUM(D13:D26)</f>
        <v>29</v>
      </c>
      <c r="E27" s="161">
        <f t="shared" si="2"/>
        <v>11486000</v>
      </c>
      <c r="F27" s="155">
        <f t="shared" si="2"/>
        <v>29</v>
      </c>
      <c r="G27" s="230">
        <f t="shared" si="2"/>
        <v>11486000</v>
      </c>
      <c r="H27" s="155">
        <f t="shared" si="2"/>
        <v>29</v>
      </c>
      <c r="I27" s="161">
        <f t="shared" si="2"/>
        <v>11486000</v>
      </c>
      <c r="J27" s="155">
        <f t="shared" si="2"/>
        <v>116</v>
      </c>
      <c r="K27" s="161">
        <f>K15+K16+K17+K18+K20+K25</f>
        <v>45994000</v>
      </c>
      <c r="L27" s="1"/>
      <c r="M27" s="1"/>
      <c r="N27" s="1"/>
      <c r="O27" s="1"/>
    </row>
    <row r="28" spans="1:15" ht="24">
      <c r="A28" s="153" t="s">
        <v>983</v>
      </c>
      <c r="B28" s="5"/>
      <c r="C28" s="166"/>
      <c r="D28" s="166"/>
      <c r="E28" s="166"/>
      <c r="F28" s="5"/>
      <c r="G28" s="235"/>
      <c r="H28" s="5"/>
      <c r="I28" s="166"/>
      <c r="J28" s="16"/>
      <c r="K28" s="166"/>
      <c r="L28" s="1"/>
      <c r="M28" s="1"/>
      <c r="N28" s="1"/>
      <c r="O28" s="1"/>
    </row>
    <row r="29" spans="1:15" ht="24">
      <c r="A29" s="17" t="s">
        <v>984</v>
      </c>
      <c r="B29" s="14">
        <f>'01ยุทธศาสตร์ 3.1'!E120</f>
        <v>22</v>
      </c>
      <c r="C29" s="167">
        <f>'01ยุทธศาสตร์ 3.1'!E114</f>
        <v>5172126</v>
      </c>
      <c r="D29" s="77">
        <f>'01ยุทธศาสตร์ 3.1'!F120</f>
        <v>21</v>
      </c>
      <c r="E29" s="167">
        <f>'01ยุทธศาสตร์ 3.1'!F114</f>
        <v>5022126</v>
      </c>
      <c r="F29" s="14">
        <f>'01ยุทธศาสตร์ 3.1'!G120</f>
        <v>20</v>
      </c>
      <c r="G29" s="227">
        <f>'01ยุทธศาสตร์ 3.1'!G114</f>
        <v>4772126</v>
      </c>
      <c r="H29" s="14">
        <f>'01ยุทธศาสตร์ 3.1'!H120</f>
        <v>20</v>
      </c>
      <c r="I29" s="167">
        <f>'01ยุทธศาสตร์ 3.1'!H114</f>
        <v>4772126</v>
      </c>
      <c r="J29" s="72">
        <f>B29+D29+F29+H29</f>
        <v>83</v>
      </c>
      <c r="K29" s="237">
        <f>C29+E29+G29+I29</f>
        <v>19738504</v>
      </c>
      <c r="L29" s="1"/>
      <c r="M29" s="1"/>
      <c r="N29" s="1"/>
      <c r="O29" s="1"/>
    </row>
    <row r="30" spans="1:15" ht="24">
      <c r="A30" s="17" t="s">
        <v>985</v>
      </c>
      <c r="B30" s="77">
        <f>'01ยุทธศาสตร์ 3.2'!E53</f>
        <v>7</v>
      </c>
      <c r="C30" s="167">
        <f>'01ยุทธศาสตร์ 3.2'!E51</f>
        <v>387500</v>
      </c>
      <c r="D30" s="77">
        <f>'01ยุทธศาสตร์ 3.2'!F53</f>
        <v>7</v>
      </c>
      <c r="E30" s="167">
        <f>'01ยุทธศาสตร์ 3.2'!F51</f>
        <v>387500</v>
      </c>
      <c r="F30" s="14">
        <f>'01ยุทธศาสตร์ 3.2'!G53</f>
        <v>7</v>
      </c>
      <c r="G30" s="227">
        <f>'01ยุทธศาสตร์ 3.2'!G51</f>
        <v>387500</v>
      </c>
      <c r="H30" s="14">
        <f>'01ยุทธศาสตร์ 3.2'!H53</f>
        <v>7</v>
      </c>
      <c r="I30" s="167">
        <f>'01ยุทธศาสตร์ 3.2'!H51</f>
        <v>387500</v>
      </c>
      <c r="J30" s="72">
        <f>B30+D30+F30+H30</f>
        <v>28</v>
      </c>
      <c r="K30" s="237">
        <f>C30+E30+G30+I30</f>
        <v>1550000</v>
      </c>
      <c r="L30" s="1"/>
      <c r="M30" s="1"/>
      <c r="N30" s="1"/>
      <c r="O30" s="1"/>
    </row>
    <row r="31" spans="1:15" ht="24">
      <c r="A31" s="17" t="s">
        <v>986</v>
      </c>
      <c r="B31" s="14"/>
      <c r="C31" s="168"/>
      <c r="D31" s="168"/>
      <c r="E31" s="168"/>
      <c r="F31" s="14"/>
      <c r="G31" s="228"/>
      <c r="H31" s="14"/>
      <c r="I31" s="168"/>
      <c r="J31" s="14"/>
      <c r="K31" s="237"/>
      <c r="L31" s="1"/>
      <c r="M31" s="1"/>
      <c r="N31" s="1"/>
      <c r="O31" s="1"/>
    </row>
    <row r="32" spans="1:15" ht="24">
      <c r="A32" s="18" t="s">
        <v>987</v>
      </c>
      <c r="B32" s="15">
        <f>'01ยุทธศาสตร์ 3.3'!E42</f>
        <v>4</v>
      </c>
      <c r="C32" s="169">
        <f>'01ยุทธศาสตร์ 3.3'!E35</f>
        <v>500000</v>
      </c>
      <c r="D32" s="88">
        <f>'01ยุทธศาสตร์ 3.3'!F42</f>
        <v>4</v>
      </c>
      <c r="E32" s="169">
        <f>'01ยุทธศาสตร์ 3.3'!F35</f>
        <v>500000</v>
      </c>
      <c r="F32" s="15">
        <f>'01ยุทธศาสตร์ 3.3'!G42</f>
        <v>4</v>
      </c>
      <c r="G32" s="229">
        <f>'01ยุทธศาสตร์ 3.3'!G35</f>
        <v>500000</v>
      </c>
      <c r="H32" s="15">
        <f>'01ยุทธศาสตร์ 3.3'!H42</f>
        <v>4</v>
      </c>
      <c r="I32" s="169">
        <f>'01ยุทธศาสตร์ 3.3'!H35</f>
        <v>500000</v>
      </c>
      <c r="J32" s="72">
        <f>B32+D32+F32+H32</f>
        <v>16</v>
      </c>
      <c r="K32" s="237">
        <f>C32+E32+G32+I32</f>
        <v>2000000</v>
      </c>
      <c r="L32" s="1"/>
      <c r="M32" s="1"/>
      <c r="N32" s="1"/>
      <c r="O32" s="1"/>
    </row>
    <row r="33" spans="1:15" ht="24">
      <c r="A33" s="154" t="s">
        <v>969</v>
      </c>
      <c r="B33" s="155">
        <f>SUM(B28:B32)</f>
        <v>33</v>
      </c>
      <c r="C33" s="161">
        <f t="shared" ref="C33:K33" si="3">SUM(C28:C32)</f>
        <v>6059626</v>
      </c>
      <c r="D33" s="156">
        <f t="shared" si="3"/>
        <v>32</v>
      </c>
      <c r="E33" s="161">
        <f t="shared" si="3"/>
        <v>5909626</v>
      </c>
      <c r="F33" s="155">
        <f t="shared" si="3"/>
        <v>31</v>
      </c>
      <c r="G33" s="230">
        <f t="shared" si="3"/>
        <v>5659626</v>
      </c>
      <c r="H33" s="155">
        <f t="shared" si="3"/>
        <v>31</v>
      </c>
      <c r="I33" s="161">
        <f t="shared" si="3"/>
        <v>5659626</v>
      </c>
      <c r="J33" s="155">
        <f t="shared" si="3"/>
        <v>127</v>
      </c>
      <c r="K33" s="161">
        <f t="shared" si="3"/>
        <v>23288504</v>
      </c>
      <c r="L33" s="1"/>
      <c r="M33" s="1"/>
      <c r="N33" s="1"/>
      <c r="O33" s="1"/>
    </row>
    <row r="34" spans="1:15" ht="24">
      <c r="A34" s="153" t="s">
        <v>988</v>
      </c>
      <c r="B34" s="5"/>
      <c r="C34" s="160"/>
      <c r="D34" s="160"/>
      <c r="E34" s="160"/>
      <c r="F34" s="60"/>
      <c r="G34" s="225"/>
      <c r="H34" s="60"/>
      <c r="I34" s="160"/>
      <c r="J34" s="20"/>
      <c r="K34" s="160"/>
      <c r="L34" s="1"/>
      <c r="M34" s="1"/>
      <c r="N34" s="1"/>
      <c r="O34" s="1"/>
    </row>
    <row r="35" spans="1:15" ht="24">
      <c r="A35" s="17" t="s">
        <v>989</v>
      </c>
      <c r="B35" s="14">
        <f>'01ยุทธศาสตร์ 4.1'!E23</f>
        <v>4</v>
      </c>
      <c r="C35" s="158">
        <f>'01ยุทธศาสตร์ 4.1'!E21</f>
        <v>230000</v>
      </c>
      <c r="D35" s="72">
        <f>'01ยุทธศาสตร์ 4.1'!F23</f>
        <v>4</v>
      </c>
      <c r="E35" s="158">
        <f>'01ยุทธศาสตร์ 4.1'!F21</f>
        <v>230000</v>
      </c>
      <c r="F35" s="24">
        <f>'01ยุทธศาสตร์ 4.1'!G23</f>
        <v>4</v>
      </c>
      <c r="G35" s="224">
        <f>'01ยุทธศาสตร์ 4.1'!G21</f>
        <v>230000</v>
      </c>
      <c r="H35" s="24">
        <f>'01ยุทธศาสตร์ 4.1'!H23</f>
        <v>4</v>
      </c>
      <c r="I35" s="158">
        <f>'01ยุทธศาสตร์ 4.1'!H21</f>
        <v>230000</v>
      </c>
      <c r="J35" s="72">
        <f>B35+D35+F35+H35</f>
        <v>16</v>
      </c>
      <c r="K35" s="237">
        <f>C35+E35+G35+I35</f>
        <v>920000</v>
      </c>
      <c r="L35" s="1"/>
      <c r="M35" s="1"/>
      <c r="N35" s="1"/>
      <c r="O35" s="1"/>
    </row>
    <row r="36" spans="1:15" ht="24">
      <c r="A36" s="17" t="s">
        <v>616</v>
      </c>
      <c r="B36" s="14"/>
      <c r="C36" s="159"/>
      <c r="D36" s="159"/>
      <c r="E36" s="159"/>
      <c r="F36" s="24"/>
      <c r="G36" s="223"/>
      <c r="H36" s="24"/>
      <c r="I36" s="159"/>
      <c r="J36" s="24"/>
      <c r="K36" s="237"/>
      <c r="L36" s="1"/>
      <c r="M36" s="1"/>
      <c r="N36" s="1"/>
      <c r="O36" s="1"/>
    </row>
    <row r="37" spans="1:15" ht="24">
      <c r="A37" s="18" t="s">
        <v>990</v>
      </c>
      <c r="B37" s="14">
        <f>'01ยุทธศาสตร์ 4.2'!E23</f>
        <v>3</v>
      </c>
      <c r="C37" s="158">
        <f>'01ยุทธศาสตร์ 4.2'!E21</f>
        <v>160000</v>
      </c>
      <c r="D37" s="72">
        <f>'01ยุทธศาสตร์ 4.2'!F23</f>
        <v>3</v>
      </c>
      <c r="E37" s="158">
        <f>'01ยุทธศาสตร์ 4.2'!F21</f>
        <v>160000</v>
      </c>
      <c r="F37" s="24">
        <f>'01ยุทธศาสตร์ 4.2'!G23</f>
        <v>3</v>
      </c>
      <c r="G37" s="224">
        <f>'01ยุทธศาสตร์ 4.2'!G21</f>
        <v>160000</v>
      </c>
      <c r="H37" s="24">
        <f>'01ยุทธศาสตร์ 4.2'!H23</f>
        <v>3</v>
      </c>
      <c r="I37" s="158">
        <f>'01ยุทธศาสตร์ 4.2'!H21</f>
        <v>160000</v>
      </c>
      <c r="J37" s="72">
        <f>B37+D37+F37+H37</f>
        <v>12</v>
      </c>
      <c r="K37" s="237">
        <f>C37+E37+G37+I37</f>
        <v>640000</v>
      </c>
      <c r="L37" s="1"/>
      <c r="M37" s="1"/>
      <c r="N37" s="1"/>
      <c r="O37" s="1"/>
    </row>
    <row r="38" spans="1:15" ht="24">
      <c r="A38" s="154" t="s">
        <v>969</v>
      </c>
      <c r="B38" s="155">
        <f>SUM(B34:B37)</f>
        <v>7</v>
      </c>
      <c r="C38" s="231">
        <f t="shared" ref="C38:I38" si="4">SUM(C34:C37)</f>
        <v>390000</v>
      </c>
      <c r="D38" s="155">
        <f>SUM(D34:D37)</f>
        <v>7</v>
      </c>
      <c r="E38" s="232">
        <f t="shared" si="4"/>
        <v>390000</v>
      </c>
      <c r="F38" s="190">
        <f t="shared" si="4"/>
        <v>7</v>
      </c>
      <c r="G38" s="236">
        <f t="shared" si="4"/>
        <v>390000</v>
      </c>
      <c r="H38" s="190">
        <f t="shared" si="4"/>
        <v>7</v>
      </c>
      <c r="I38" s="231">
        <f t="shared" si="4"/>
        <v>390000</v>
      </c>
      <c r="J38" s="190">
        <f>SUM(J34:J37)</f>
        <v>28</v>
      </c>
      <c r="K38" s="231">
        <f t="shared" ref="K38" si="5">SUM(K34:K37)</f>
        <v>1560000</v>
      </c>
      <c r="L38" s="1"/>
      <c r="M38" s="1"/>
      <c r="N38" s="1"/>
      <c r="O38" s="1"/>
    </row>
    <row r="39" spans="1:15" ht="24">
      <c r="A39" s="153" t="s">
        <v>991</v>
      </c>
      <c r="B39" s="5"/>
      <c r="C39" s="160"/>
      <c r="D39" s="160"/>
      <c r="E39" s="160"/>
      <c r="F39" s="60"/>
      <c r="G39" s="225"/>
      <c r="H39" s="60"/>
      <c r="I39" s="160"/>
      <c r="J39" s="20"/>
      <c r="K39" s="160"/>
      <c r="L39" s="1"/>
      <c r="M39" s="1"/>
      <c r="N39" s="1"/>
      <c r="O39" s="1"/>
    </row>
    <row r="40" spans="1:15" ht="24">
      <c r="A40" s="17" t="s">
        <v>992</v>
      </c>
      <c r="B40" s="77">
        <f>'01ยุทธศาสตร์ 5.1'!E23</f>
        <v>3</v>
      </c>
      <c r="C40" s="158">
        <f>'01ยุทธศาสตร์ 5.1'!E21</f>
        <v>60000</v>
      </c>
      <c r="D40" s="72">
        <f>'01ยุทธศาสตร์ 5.1'!F23</f>
        <v>3</v>
      </c>
      <c r="E40" s="158">
        <f>'01ยุทธศาสตร์ 5.1'!F21</f>
        <v>60000</v>
      </c>
      <c r="F40" s="72">
        <f>'01ยุทธศาสตร์ 5.1'!G23</f>
        <v>3</v>
      </c>
      <c r="G40" s="224">
        <f>'01ยุทธศาสตร์ 5.1'!G21</f>
        <v>60000</v>
      </c>
      <c r="H40" s="72">
        <f>'01ยุทธศาสตร์ 5.1'!H23</f>
        <v>3</v>
      </c>
      <c r="I40" s="158">
        <f>'01ยุทธศาสตร์ 5.1'!H21</f>
        <v>60000</v>
      </c>
      <c r="J40" s="72">
        <f>B40+D40+F40+H40</f>
        <v>12</v>
      </c>
      <c r="K40" s="237">
        <f>C40+E40+G40+I40</f>
        <v>240000</v>
      </c>
      <c r="L40" s="1"/>
      <c r="M40" s="1"/>
      <c r="N40" s="1"/>
      <c r="O40" s="1"/>
    </row>
    <row r="41" spans="1:15" ht="24">
      <c r="A41" s="17" t="s">
        <v>993</v>
      </c>
      <c r="B41" s="14">
        <f>'01ยุทธศาสตร์ 5.2'!E68</f>
        <v>9</v>
      </c>
      <c r="C41" s="158"/>
      <c r="D41" s="158">
        <f>'01ยุทธศาสตร์ 5.2'!F68</f>
        <v>9</v>
      </c>
      <c r="E41" s="158"/>
      <c r="F41" s="24">
        <f>'01ยุทธศาสตร์ 5.2'!G68</f>
        <v>9</v>
      </c>
      <c r="G41" s="224"/>
      <c r="H41" s="24">
        <f>'01ยุทธศาสตร์ 5.2'!H68</f>
        <v>9</v>
      </c>
      <c r="I41" s="158"/>
      <c r="J41" s="24"/>
      <c r="K41" s="237"/>
      <c r="L41" s="1"/>
      <c r="M41" s="1"/>
      <c r="N41" s="1"/>
      <c r="O41" s="1"/>
    </row>
    <row r="42" spans="1:15" ht="24">
      <c r="A42" s="18" t="s">
        <v>994</v>
      </c>
      <c r="B42" s="14"/>
      <c r="C42" s="158"/>
      <c r="D42" s="158"/>
      <c r="E42" s="158"/>
      <c r="F42" s="24"/>
      <c r="G42" s="224"/>
      <c r="H42" s="24"/>
      <c r="I42" s="158"/>
      <c r="J42" s="24"/>
      <c r="K42" s="237"/>
      <c r="L42" s="1"/>
      <c r="M42" s="1"/>
      <c r="N42" s="1"/>
      <c r="O42" s="1"/>
    </row>
    <row r="43" spans="1:15" ht="24">
      <c r="A43" s="170" t="s">
        <v>969</v>
      </c>
      <c r="B43" s="155">
        <f>SUM(B39:B42)</f>
        <v>12</v>
      </c>
      <c r="C43" s="232">
        <f t="shared" ref="C43:I43" si="6">SUM(C39:C42)</f>
        <v>60000</v>
      </c>
      <c r="D43" s="155">
        <f>SUM(D39:D42)</f>
        <v>12</v>
      </c>
      <c r="E43" s="232">
        <f t="shared" ref="E43" si="7">SUM(E39:E42)</f>
        <v>60000</v>
      </c>
      <c r="F43" s="190">
        <f t="shared" si="6"/>
        <v>12</v>
      </c>
      <c r="G43" s="236">
        <f t="shared" si="6"/>
        <v>60000</v>
      </c>
      <c r="H43" s="190">
        <f t="shared" si="6"/>
        <v>12</v>
      </c>
      <c r="I43" s="231">
        <f t="shared" si="6"/>
        <v>60000</v>
      </c>
      <c r="J43" s="190">
        <f>SUM(J39:J42)</f>
        <v>12</v>
      </c>
      <c r="K43" s="231">
        <f t="shared" ref="K43" si="8">SUM(K39:K42)</f>
        <v>240000</v>
      </c>
      <c r="L43" s="1"/>
      <c r="M43" s="1"/>
      <c r="N43" s="1"/>
      <c r="O43" s="1"/>
    </row>
    <row r="44" spans="1:15" ht="24">
      <c r="A44" s="154" t="s">
        <v>995</v>
      </c>
      <c r="B44" s="155">
        <f>B12+B27+B33+B38+B43</f>
        <v>115</v>
      </c>
      <c r="C44" s="161">
        <f>C12+C27+C33+C38+C43</f>
        <v>31517751</v>
      </c>
      <c r="D44" s="155">
        <f>D12+D27+D33+D38+D43</f>
        <v>117</v>
      </c>
      <c r="E44" s="161">
        <f>E12+E27+E33+E38+E43</f>
        <v>29872426</v>
      </c>
      <c r="F44" s="155">
        <f t="shared" ref="F44:K44" si="9">F12+F27+F33+F38+F43</f>
        <v>114</v>
      </c>
      <c r="G44" s="230">
        <f t="shared" si="9"/>
        <v>26958626</v>
      </c>
      <c r="H44" s="155">
        <f t="shared" si="9"/>
        <v>111</v>
      </c>
      <c r="I44" s="161">
        <f t="shared" si="9"/>
        <v>28078126</v>
      </c>
      <c r="J44" s="155">
        <f t="shared" si="9"/>
        <v>421</v>
      </c>
      <c r="K44" s="161">
        <f t="shared" si="9"/>
        <v>116426929</v>
      </c>
      <c r="L44" s="1"/>
      <c r="M44" s="1"/>
      <c r="N44" s="1"/>
      <c r="O44" s="1"/>
    </row>
    <row r="45" spans="1:15" ht="24">
      <c r="A45" s="1"/>
      <c r="B45" s="4"/>
      <c r="C45" s="163"/>
      <c r="D45" s="163"/>
      <c r="E45" s="163"/>
      <c r="F45" s="4"/>
      <c r="G45" s="163"/>
      <c r="H45" s="4"/>
      <c r="I45" s="163"/>
      <c r="J45" s="1"/>
      <c r="K45" s="1">
        <v>40</v>
      </c>
      <c r="L45" s="1"/>
      <c r="M45" s="1"/>
      <c r="N45" s="1"/>
      <c r="O45" s="1"/>
    </row>
    <row r="46" spans="1:15" ht="24">
      <c r="A46" s="1"/>
      <c r="B46" s="4"/>
      <c r="C46" s="163"/>
      <c r="D46" s="163"/>
      <c r="E46" s="163"/>
      <c r="F46" s="4"/>
      <c r="G46" s="163"/>
      <c r="H46" s="4"/>
      <c r="I46" s="163"/>
      <c r="J46" s="1"/>
      <c r="K46" s="1"/>
      <c r="L46" s="1"/>
      <c r="M46" s="1"/>
      <c r="N46" s="1"/>
      <c r="O46" s="1"/>
    </row>
    <row r="47" spans="1:15" ht="24">
      <c r="A47" s="1"/>
      <c r="B47" s="4"/>
      <c r="C47" s="163"/>
      <c r="D47" s="163"/>
      <c r="E47" s="163"/>
      <c r="F47" s="4"/>
      <c r="G47" s="1"/>
      <c r="H47" s="4"/>
      <c r="I47" s="163"/>
      <c r="J47" s="1"/>
      <c r="K47" s="1"/>
      <c r="L47" s="1"/>
      <c r="M47" s="1"/>
      <c r="N47" s="1"/>
      <c r="O47" s="1"/>
    </row>
    <row r="48" spans="1:15" ht="24">
      <c r="A48" s="1"/>
      <c r="B48" s="4"/>
      <c r="C48" s="163"/>
      <c r="D48" s="163"/>
      <c r="E48" s="163"/>
      <c r="F48" s="4"/>
      <c r="G48" s="1"/>
      <c r="H48" s="4"/>
      <c r="I48" s="163"/>
      <c r="J48" s="1"/>
      <c r="K48" s="1"/>
      <c r="L48" s="1"/>
      <c r="M48" s="1"/>
      <c r="N48" s="1"/>
      <c r="O48" s="1"/>
    </row>
    <row r="49" spans="1:15" ht="24">
      <c r="A49" s="1"/>
      <c r="B49" s="4"/>
      <c r="C49" s="163"/>
      <c r="D49" s="163"/>
      <c r="E49" s="163"/>
      <c r="F49" s="4"/>
      <c r="G49" s="1"/>
      <c r="H49" s="1"/>
      <c r="I49" s="163"/>
      <c r="J49" s="1"/>
      <c r="K49" s="1"/>
      <c r="L49" s="1"/>
      <c r="M49" s="1"/>
      <c r="N49" s="1"/>
      <c r="O49" s="1"/>
    </row>
    <row r="50" spans="1:15" ht="24">
      <c r="A50" s="1"/>
      <c r="B50" s="4"/>
      <c r="C50" s="163"/>
      <c r="D50" s="163"/>
      <c r="E50" s="163"/>
      <c r="F50" s="4"/>
      <c r="G50" s="1"/>
      <c r="H50" s="1"/>
      <c r="I50" s="163"/>
      <c r="J50" s="1"/>
      <c r="K50" s="1"/>
      <c r="L50" s="1"/>
      <c r="M50" s="1"/>
      <c r="N50" s="1"/>
      <c r="O50" s="1"/>
    </row>
    <row r="51" spans="1:15" ht="24">
      <c r="A51" s="1"/>
      <c r="B51" s="4"/>
      <c r="C51" s="163"/>
      <c r="D51" s="163"/>
      <c r="E51" s="163"/>
      <c r="F51" s="4"/>
      <c r="G51" s="1"/>
      <c r="H51" s="1"/>
      <c r="I51" s="163"/>
      <c r="J51" s="1"/>
      <c r="K51" s="1"/>
      <c r="L51" s="1"/>
      <c r="M51" s="1"/>
      <c r="N51" s="1"/>
      <c r="O51" s="1"/>
    </row>
    <row r="52" spans="1:15" ht="24">
      <c r="A52" s="1"/>
      <c r="B52" s="1"/>
      <c r="C52" s="163"/>
      <c r="D52" s="163"/>
      <c r="E52" s="163"/>
      <c r="F52" s="4"/>
      <c r="G52" s="1"/>
      <c r="H52" s="1"/>
      <c r="I52" s="163"/>
      <c r="J52" s="1"/>
      <c r="K52" s="1"/>
      <c r="L52" s="1"/>
      <c r="M52" s="1"/>
      <c r="N52" s="1"/>
      <c r="O52" s="1"/>
    </row>
    <row r="53" spans="1:15" ht="24">
      <c r="A53" s="1"/>
      <c r="B53" s="1"/>
      <c r="C53" s="163"/>
      <c r="D53" s="163"/>
      <c r="E53" s="163"/>
      <c r="F53" s="4"/>
      <c r="G53" s="1"/>
      <c r="H53" s="1"/>
      <c r="I53" s="163"/>
      <c r="J53" s="1"/>
      <c r="K53" s="1"/>
      <c r="L53" s="1"/>
      <c r="M53" s="1"/>
      <c r="N53" s="1"/>
      <c r="O53" s="1"/>
    </row>
    <row r="54" spans="1:15" ht="24">
      <c r="A54" s="1"/>
      <c r="B54" s="1"/>
      <c r="C54" s="163"/>
      <c r="D54" s="163"/>
      <c r="E54" s="163"/>
      <c r="F54" s="4"/>
      <c r="G54" s="1"/>
      <c r="H54" s="1"/>
      <c r="I54" s="163"/>
      <c r="J54" s="1"/>
      <c r="K54" s="1"/>
      <c r="L54" s="1"/>
      <c r="M54" s="1"/>
      <c r="N54" s="1"/>
      <c r="O54" s="1"/>
    </row>
    <row r="55" spans="1:15" ht="24">
      <c r="A55" s="1"/>
      <c r="B55" s="1"/>
      <c r="C55" s="163"/>
      <c r="D55" s="163"/>
      <c r="E55" s="163"/>
      <c r="F55" s="4"/>
      <c r="G55" s="1"/>
      <c r="H55" s="1"/>
      <c r="I55" s="163"/>
      <c r="J55" s="1"/>
      <c r="K55" s="1"/>
      <c r="L55" s="1"/>
      <c r="M55" s="1"/>
      <c r="N55" s="1"/>
      <c r="O55" s="1"/>
    </row>
    <row r="56" spans="1:15" ht="24">
      <c r="A56" s="1"/>
      <c r="B56" s="1"/>
      <c r="C56" s="163"/>
      <c r="D56" s="163"/>
      <c r="E56" s="163"/>
      <c r="F56" s="1"/>
      <c r="G56" s="1"/>
      <c r="H56" s="1"/>
      <c r="I56" s="163"/>
      <c r="J56" s="1"/>
      <c r="K56" s="1"/>
      <c r="L56" s="1"/>
      <c r="M56" s="1"/>
      <c r="N56" s="1"/>
      <c r="O56" s="1"/>
    </row>
    <row r="57" spans="1:15" ht="24">
      <c r="A57" s="1"/>
      <c r="B57" s="1"/>
      <c r="C57" s="163"/>
      <c r="D57" s="163"/>
      <c r="E57" s="163"/>
      <c r="F57" s="4"/>
      <c r="G57" s="1"/>
      <c r="H57" s="1"/>
      <c r="I57" s="163"/>
      <c r="J57" s="1"/>
      <c r="K57" s="1"/>
      <c r="L57" s="1"/>
      <c r="M57" s="1"/>
      <c r="N57" s="1"/>
      <c r="O57" s="1"/>
    </row>
    <row r="58" spans="1:15" ht="24">
      <c r="A58" s="1"/>
      <c r="B58" s="1"/>
      <c r="C58" s="163"/>
      <c r="D58" s="163"/>
      <c r="E58" s="163"/>
      <c r="F58" s="4"/>
      <c r="G58" s="1"/>
      <c r="H58" s="1"/>
      <c r="I58" s="163"/>
      <c r="J58" s="1"/>
      <c r="K58" s="1"/>
      <c r="L58" s="1"/>
      <c r="M58" s="1"/>
      <c r="N58" s="1"/>
      <c r="O58" s="1"/>
    </row>
    <row r="59" spans="1:15" ht="24">
      <c r="A59" s="1"/>
      <c r="B59" s="1"/>
      <c r="C59" s="163"/>
      <c r="D59" s="163"/>
      <c r="E59" s="163"/>
      <c r="F59" s="4"/>
      <c r="G59" s="1"/>
      <c r="H59" s="1"/>
      <c r="I59" s="163"/>
      <c r="J59" s="1"/>
      <c r="K59" s="1"/>
      <c r="L59" s="1"/>
      <c r="M59" s="1"/>
      <c r="N59" s="1"/>
      <c r="O59" s="1"/>
    </row>
    <row r="60" spans="1:15" ht="24">
      <c r="A60" s="1"/>
      <c r="B60" s="1"/>
      <c r="C60" s="163"/>
      <c r="D60" s="163"/>
      <c r="E60" s="163"/>
      <c r="F60" s="4"/>
      <c r="G60" s="1"/>
      <c r="H60" s="1"/>
      <c r="I60" s="163"/>
      <c r="J60" s="1"/>
      <c r="K60" s="1"/>
      <c r="L60" s="1"/>
      <c r="M60" s="1"/>
      <c r="N60" s="1"/>
      <c r="O60" s="1"/>
    </row>
    <row r="61" spans="1:15" ht="24">
      <c r="A61" s="1"/>
      <c r="B61" s="1"/>
      <c r="C61" s="163"/>
      <c r="D61" s="163"/>
      <c r="E61" s="163"/>
      <c r="F61" s="4"/>
      <c r="G61" s="1"/>
      <c r="H61" s="1"/>
      <c r="I61" s="163"/>
      <c r="J61" s="1"/>
      <c r="K61" s="1"/>
      <c r="L61" s="1"/>
      <c r="M61" s="1"/>
      <c r="N61" s="1"/>
      <c r="O61" s="1"/>
    </row>
    <row r="62" spans="1:15" ht="24">
      <c r="A62" s="1"/>
      <c r="B62" s="1"/>
      <c r="C62" s="163"/>
      <c r="D62" s="163"/>
      <c r="E62" s="163"/>
      <c r="F62" s="4"/>
      <c r="G62" s="1"/>
      <c r="H62" s="1"/>
      <c r="I62" s="163"/>
      <c r="J62" s="1"/>
      <c r="K62" s="1"/>
      <c r="L62" s="1"/>
      <c r="M62" s="1"/>
      <c r="N62" s="1"/>
      <c r="O62" s="1"/>
    </row>
    <row r="63" spans="1:15" ht="24">
      <c r="A63" s="1"/>
      <c r="B63" s="1"/>
      <c r="C63" s="163"/>
      <c r="D63" s="163"/>
      <c r="E63" s="163"/>
      <c r="F63" s="4"/>
      <c r="G63" s="1"/>
      <c r="H63" s="1"/>
      <c r="I63" s="163"/>
      <c r="J63" s="1"/>
      <c r="K63" s="1"/>
      <c r="L63" s="1"/>
      <c r="M63" s="1"/>
      <c r="N63" s="1"/>
      <c r="O63" s="1"/>
    </row>
    <row r="64" spans="1:15" ht="24">
      <c r="A64" s="1"/>
      <c r="B64" s="1"/>
      <c r="C64" s="163"/>
      <c r="D64" s="163"/>
      <c r="E64" s="163"/>
      <c r="F64" s="4"/>
      <c r="G64" s="1"/>
      <c r="H64" s="1"/>
      <c r="I64" s="1"/>
      <c r="J64" s="1"/>
      <c r="K64" s="1"/>
      <c r="L64" s="1"/>
      <c r="M64" s="1"/>
      <c r="N64" s="1"/>
      <c r="O64" s="1"/>
    </row>
    <row r="65" spans="1:15" ht="24">
      <c r="A65" s="1"/>
      <c r="B65" s="1"/>
      <c r="C65" s="163"/>
      <c r="D65" s="163"/>
      <c r="E65" s="163"/>
      <c r="F65" s="4"/>
      <c r="G65" s="1"/>
      <c r="H65" s="1"/>
      <c r="I65" s="1"/>
      <c r="J65" s="1"/>
      <c r="K65" s="1"/>
      <c r="L65" s="1"/>
      <c r="M65" s="1"/>
      <c r="N65" s="1"/>
      <c r="O65" s="1"/>
    </row>
    <row r="66" spans="1:15" ht="24">
      <c r="A66" s="1"/>
      <c r="B66" s="1"/>
      <c r="C66" s="163"/>
      <c r="D66" s="163"/>
      <c r="E66" s="163"/>
      <c r="F66" s="4"/>
      <c r="G66" s="1"/>
      <c r="H66" s="1"/>
      <c r="I66" s="1"/>
      <c r="J66" s="1"/>
      <c r="K66" s="1"/>
      <c r="L66" s="1"/>
      <c r="M66" s="1"/>
      <c r="N66" s="1"/>
      <c r="O66" s="1"/>
    </row>
    <row r="67" spans="1:15" ht="24">
      <c r="A67" s="1"/>
      <c r="B67" s="1"/>
      <c r="C67" s="163"/>
      <c r="D67" s="163"/>
      <c r="E67" s="163"/>
      <c r="F67" s="4"/>
      <c r="G67" s="1"/>
      <c r="H67" s="1"/>
      <c r="I67" s="1"/>
      <c r="J67" s="1"/>
      <c r="K67" s="1"/>
      <c r="L67" s="1"/>
      <c r="M67" s="1"/>
      <c r="N67" s="1"/>
      <c r="O67" s="1"/>
    </row>
    <row r="68" spans="1:15" ht="24">
      <c r="A68" s="1"/>
      <c r="B68" s="1"/>
      <c r="C68" s="163"/>
      <c r="D68" s="163"/>
      <c r="E68" s="163"/>
      <c r="F68" s="4"/>
      <c r="G68" s="1"/>
      <c r="H68" s="1"/>
      <c r="I68" s="1"/>
      <c r="J68" s="1"/>
      <c r="K68" s="1"/>
      <c r="L68" s="1"/>
      <c r="M68" s="1"/>
      <c r="N68" s="1"/>
      <c r="O68" s="1"/>
    </row>
    <row r="69" spans="1:15" ht="24">
      <c r="A69" s="1"/>
      <c r="B69" s="1"/>
      <c r="C69" s="163"/>
      <c r="D69" s="163"/>
      <c r="E69" s="163"/>
      <c r="F69" s="4"/>
      <c r="G69" s="1"/>
      <c r="H69" s="1"/>
      <c r="I69" s="1"/>
      <c r="J69" s="1"/>
      <c r="K69" s="1"/>
      <c r="L69" s="1"/>
      <c r="M69" s="1"/>
      <c r="N69" s="1"/>
      <c r="O69" s="1"/>
    </row>
    <row r="70" spans="1:15" ht="24">
      <c r="A70" s="1"/>
      <c r="B70" s="1"/>
      <c r="C70" s="163"/>
      <c r="D70" s="163"/>
      <c r="E70" s="163"/>
      <c r="F70" s="4"/>
      <c r="G70" s="1"/>
      <c r="H70" s="1"/>
      <c r="I70" s="1"/>
      <c r="J70" s="1"/>
      <c r="K70" s="1"/>
      <c r="L70" s="1"/>
      <c r="M70" s="1"/>
      <c r="N70" s="1"/>
      <c r="O70" s="1"/>
    </row>
    <row r="71" spans="1:15" ht="24">
      <c r="A71" s="1"/>
      <c r="B71" s="1"/>
      <c r="C71" s="163"/>
      <c r="D71" s="163"/>
      <c r="E71" s="163"/>
      <c r="F71" s="4"/>
      <c r="G71" s="1"/>
      <c r="H71" s="1"/>
      <c r="I71" s="1"/>
      <c r="J71" s="1"/>
      <c r="K71" s="1"/>
      <c r="L71" s="1"/>
      <c r="M71" s="1"/>
      <c r="N71" s="1"/>
      <c r="O71" s="1"/>
    </row>
    <row r="72" spans="1:15" ht="24">
      <c r="A72" s="1"/>
      <c r="B72" s="1"/>
      <c r="C72" s="163"/>
      <c r="D72" s="163"/>
      <c r="E72" s="163"/>
      <c r="F72" s="4"/>
      <c r="G72" s="1"/>
      <c r="H72" s="1"/>
      <c r="I72" s="1"/>
      <c r="J72" s="1"/>
      <c r="K72" s="1"/>
      <c r="L72" s="1"/>
      <c r="M72" s="1"/>
      <c r="N72" s="1"/>
      <c r="O72" s="1"/>
    </row>
    <row r="73" spans="1:15" ht="24">
      <c r="A73" s="1"/>
      <c r="B73" s="1"/>
      <c r="C73" s="163"/>
      <c r="D73" s="163"/>
      <c r="E73" s="163"/>
      <c r="F73" s="4"/>
      <c r="G73" s="1"/>
      <c r="H73" s="1"/>
      <c r="I73" s="1"/>
      <c r="J73" s="1"/>
      <c r="K73" s="1"/>
      <c r="L73" s="1"/>
      <c r="M73" s="1"/>
      <c r="N73" s="1"/>
      <c r="O73" s="1"/>
    </row>
    <row r="74" spans="1:15" ht="24">
      <c r="A74" s="1"/>
      <c r="B74" s="1"/>
      <c r="C74" s="163"/>
      <c r="D74" s="163"/>
      <c r="E74" s="163"/>
      <c r="F74" s="4"/>
      <c r="G74" s="1"/>
      <c r="H74" s="1"/>
      <c r="I74" s="1"/>
      <c r="J74" s="1"/>
      <c r="K74" s="1"/>
      <c r="L74" s="1"/>
      <c r="M74" s="1"/>
      <c r="N74" s="1"/>
      <c r="O74" s="1"/>
    </row>
    <row r="75" spans="1:15" ht="24">
      <c r="A75" s="1"/>
      <c r="B75" s="1"/>
      <c r="C75" s="163"/>
      <c r="D75" s="163"/>
      <c r="E75" s="163"/>
      <c r="F75" s="4"/>
      <c r="G75" s="1"/>
      <c r="H75" s="1"/>
      <c r="I75" s="1"/>
      <c r="J75" s="1"/>
      <c r="K75" s="1"/>
      <c r="L75" s="1"/>
      <c r="M75" s="1"/>
      <c r="N75" s="1"/>
      <c r="O75" s="1"/>
    </row>
    <row r="76" spans="1:15" ht="24">
      <c r="A76" s="1"/>
      <c r="B76" s="1"/>
      <c r="C76" s="163"/>
      <c r="D76" s="163"/>
      <c r="E76" s="163"/>
      <c r="F76" s="4"/>
      <c r="G76" s="1"/>
      <c r="H76" s="1"/>
      <c r="I76" s="1"/>
      <c r="J76" s="1"/>
      <c r="K76" s="1"/>
      <c r="L76" s="1"/>
      <c r="M76" s="1"/>
      <c r="N76" s="1"/>
      <c r="O76" s="1"/>
    </row>
    <row r="77" spans="1:15" ht="24">
      <c r="A77" s="1"/>
      <c r="B77" s="1"/>
      <c r="C77" s="163"/>
      <c r="D77" s="163"/>
      <c r="E77" s="163"/>
      <c r="F77" s="4"/>
      <c r="G77" s="1"/>
      <c r="H77" s="1"/>
      <c r="I77" s="1"/>
      <c r="J77" s="1"/>
      <c r="K77" s="1"/>
      <c r="L77" s="1"/>
      <c r="M77" s="1"/>
      <c r="N77" s="1"/>
      <c r="O77" s="1"/>
    </row>
    <row r="78" spans="1:15" ht="24">
      <c r="A78" s="1"/>
      <c r="B78" s="1"/>
      <c r="C78" s="163"/>
      <c r="D78" s="163"/>
      <c r="E78" s="163"/>
      <c r="F78" s="4"/>
      <c r="G78" s="1"/>
      <c r="H78" s="1"/>
      <c r="I78" s="1"/>
      <c r="J78" s="1"/>
      <c r="K78" s="1"/>
      <c r="L78" s="1"/>
      <c r="M78" s="1"/>
      <c r="N78" s="1"/>
      <c r="O78" s="1"/>
    </row>
    <row r="79" spans="1:15" ht="24">
      <c r="A79" s="1"/>
      <c r="B79" s="1"/>
      <c r="C79" s="163"/>
      <c r="D79" s="163"/>
      <c r="E79" s="163"/>
      <c r="F79" s="4"/>
      <c r="G79" s="1"/>
      <c r="H79" s="1"/>
      <c r="I79" s="1"/>
      <c r="J79" s="1"/>
      <c r="K79" s="1"/>
      <c r="L79" s="1"/>
      <c r="M79" s="1"/>
      <c r="N79" s="1"/>
      <c r="O79" s="1"/>
    </row>
    <row r="80" spans="1:15" ht="24">
      <c r="A80" s="1"/>
      <c r="B80" s="1"/>
      <c r="C80" s="163"/>
      <c r="D80" s="163"/>
      <c r="E80" s="163"/>
      <c r="F80" s="4"/>
      <c r="G80" s="1"/>
      <c r="H80" s="1"/>
      <c r="I80" s="1"/>
      <c r="J80" s="1"/>
      <c r="K80" s="1"/>
      <c r="L80" s="1"/>
      <c r="M80" s="1"/>
      <c r="N80" s="1"/>
      <c r="O80" s="1"/>
    </row>
    <row r="81" spans="1:15" ht="24">
      <c r="A81" s="1"/>
      <c r="B81" s="1"/>
      <c r="C81" s="163"/>
      <c r="D81" s="163"/>
      <c r="E81" s="163"/>
      <c r="F81" s="4"/>
      <c r="G81" s="1"/>
      <c r="H81" s="1"/>
      <c r="I81" s="1"/>
      <c r="J81" s="1"/>
      <c r="K81" s="1"/>
      <c r="L81" s="1"/>
      <c r="M81" s="1"/>
      <c r="N81" s="1"/>
      <c r="O81" s="1"/>
    </row>
    <row r="82" spans="1:15" ht="24">
      <c r="A82" s="1"/>
      <c r="B82" s="1"/>
      <c r="C82" s="163"/>
      <c r="D82" s="163"/>
      <c r="E82" s="163"/>
      <c r="F82" s="4"/>
      <c r="G82" s="1"/>
      <c r="H82" s="1"/>
      <c r="I82" s="1"/>
      <c r="J82" s="1"/>
      <c r="K82" s="1"/>
      <c r="L82" s="1"/>
      <c r="M82" s="1"/>
      <c r="N82" s="1"/>
      <c r="O82" s="1"/>
    </row>
    <row r="83" spans="1:15" ht="24">
      <c r="A83" s="1"/>
      <c r="B83" s="1"/>
      <c r="C83" s="163"/>
      <c r="D83" s="163"/>
      <c r="E83" s="163"/>
      <c r="F83" s="4"/>
      <c r="G83" s="1"/>
      <c r="H83" s="1"/>
      <c r="I83" s="1"/>
      <c r="J83" s="1"/>
      <c r="K83" s="1"/>
      <c r="L83" s="1"/>
      <c r="M83" s="1"/>
      <c r="N83" s="1"/>
      <c r="O83" s="1"/>
    </row>
    <row r="84" spans="1:15" ht="24">
      <c r="A84" s="1"/>
      <c r="B84" s="1"/>
      <c r="C84" s="163"/>
      <c r="D84" s="163"/>
      <c r="E84" s="163"/>
      <c r="F84" s="4"/>
      <c r="G84" s="1"/>
      <c r="H84" s="1"/>
      <c r="I84" s="1"/>
      <c r="J84" s="1"/>
      <c r="K84" s="1"/>
      <c r="L84" s="1"/>
      <c r="M84" s="1"/>
      <c r="N84" s="1"/>
      <c r="O84" s="1"/>
    </row>
    <row r="85" spans="1:15" ht="24">
      <c r="A85" s="1"/>
      <c r="B85" s="1"/>
      <c r="C85" s="163"/>
      <c r="D85" s="163"/>
      <c r="E85" s="163"/>
      <c r="F85" s="4"/>
      <c r="G85" s="1"/>
      <c r="H85" s="1"/>
      <c r="I85" s="1"/>
      <c r="J85" s="1"/>
      <c r="K85" s="1"/>
      <c r="L85" s="1"/>
      <c r="M85" s="1"/>
      <c r="N85" s="1"/>
      <c r="O85" s="1"/>
    </row>
    <row r="86" spans="1:15" ht="24">
      <c r="A86" s="1"/>
      <c r="B86" s="1"/>
      <c r="C86" s="163"/>
      <c r="D86" s="163"/>
      <c r="E86" s="163"/>
      <c r="F86" s="4"/>
      <c r="G86" s="1"/>
      <c r="H86" s="1"/>
      <c r="I86" s="1"/>
      <c r="J86" s="1"/>
      <c r="K86" s="1"/>
      <c r="L86" s="1"/>
      <c r="M86" s="1"/>
      <c r="N86" s="1"/>
      <c r="O86" s="1"/>
    </row>
    <row r="87" spans="1:15" ht="24">
      <c r="A87" s="1"/>
      <c r="B87" s="1"/>
      <c r="C87" s="163"/>
      <c r="D87" s="163"/>
      <c r="E87" s="163"/>
      <c r="F87" s="4"/>
      <c r="G87" s="1"/>
      <c r="H87" s="1"/>
      <c r="I87" s="1"/>
      <c r="J87" s="1"/>
      <c r="K87" s="1"/>
      <c r="L87" s="1"/>
      <c r="M87" s="1"/>
      <c r="N87" s="1"/>
      <c r="O87" s="1"/>
    </row>
    <row r="88" spans="1:15" ht="24">
      <c r="A88" s="1"/>
      <c r="B88" s="1"/>
      <c r="C88" s="163"/>
      <c r="D88" s="163"/>
      <c r="E88" s="163"/>
      <c r="F88" s="4"/>
      <c r="G88" s="1"/>
      <c r="H88" s="1"/>
      <c r="I88" s="1"/>
      <c r="J88" s="1"/>
      <c r="K88" s="1"/>
      <c r="L88" s="1"/>
      <c r="M88" s="1"/>
      <c r="N88" s="1"/>
      <c r="O88" s="1"/>
    </row>
    <row r="89" spans="1:15" ht="24">
      <c r="A89" s="1"/>
      <c r="B89" s="1"/>
      <c r="C89" s="163"/>
      <c r="D89" s="163"/>
      <c r="E89" s="163"/>
      <c r="F89" s="4"/>
      <c r="G89" s="1"/>
      <c r="H89" s="1"/>
      <c r="I89" s="1"/>
      <c r="J89" s="1"/>
      <c r="K89" s="1"/>
      <c r="L89" s="1"/>
      <c r="M89" s="1"/>
      <c r="N89" s="1"/>
      <c r="O89" s="1"/>
    </row>
    <row r="90" spans="1:15" ht="24">
      <c r="A90" s="1"/>
      <c r="B90" s="1"/>
      <c r="C90" s="163"/>
      <c r="D90" s="163"/>
      <c r="E90" s="163"/>
      <c r="F90" s="4"/>
      <c r="G90" s="1"/>
      <c r="H90" s="1"/>
      <c r="I90" s="1"/>
      <c r="J90" s="1"/>
      <c r="K90" s="1"/>
      <c r="L90" s="1"/>
      <c r="M90" s="1"/>
      <c r="N90" s="1"/>
      <c r="O90" s="1"/>
    </row>
    <row r="91" spans="1:15" ht="24">
      <c r="A91" s="1"/>
      <c r="B91" s="1"/>
      <c r="C91" s="163"/>
      <c r="D91" s="163"/>
      <c r="E91" s="163"/>
      <c r="F91" s="4"/>
      <c r="G91" s="1"/>
      <c r="H91" s="1"/>
      <c r="I91" s="1"/>
      <c r="J91" s="1"/>
      <c r="K91" s="1"/>
      <c r="L91" s="1"/>
      <c r="M91" s="1"/>
      <c r="N91" s="1"/>
      <c r="O91" s="1"/>
    </row>
    <row r="92" spans="1:15" ht="24">
      <c r="A92" s="1"/>
      <c r="B92" s="1"/>
      <c r="C92" s="1"/>
      <c r="D92" s="1"/>
      <c r="E92" s="1"/>
      <c r="F92" s="4"/>
      <c r="G92" s="1"/>
      <c r="H92" s="1"/>
      <c r="I92" s="1"/>
      <c r="J92" s="1"/>
      <c r="K92" s="1"/>
      <c r="L92" s="1"/>
      <c r="M92" s="1"/>
      <c r="N92" s="1"/>
      <c r="O92" s="1"/>
    </row>
    <row r="93" spans="1:15" ht="24">
      <c r="A93" s="1"/>
      <c r="B93" s="1"/>
      <c r="C93" s="1"/>
      <c r="D93" s="1"/>
      <c r="E93" s="1"/>
      <c r="F93" s="4"/>
      <c r="G93" s="1"/>
      <c r="H93" s="1"/>
      <c r="I93" s="1"/>
      <c r="J93" s="1"/>
      <c r="K93" s="1"/>
      <c r="L93" s="1"/>
      <c r="M93" s="1"/>
      <c r="N93" s="1"/>
      <c r="O93" s="1"/>
    </row>
    <row r="94" spans="1:15" ht="24">
      <c r="A94" s="1"/>
      <c r="B94" s="1"/>
      <c r="C94" s="1"/>
      <c r="D94" s="1"/>
      <c r="E94" s="1"/>
      <c r="F94" s="4"/>
      <c r="G94" s="1"/>
      <c r="H94" s="1"/>
      <c r="I94" s="1"/>
      <c r="J94" s="1"/>
      <c r="K94" s="1"/>
      <c r="L94" s="1"/>
      <c r="M94" s="1"/>
      <c r="N94" s="1"/>
      <c r="O94" s="1"/>
    </row>
    <row r="95" spans="1:15" ht="24">
      <c r="A95" s="1"/>
      <c r="B95" s="1"/>
      <c r="C95" s="1"/>
      <c r="D95" s="1"/>
      <c r="E95" s="1"/>
      <c r="F95" s="4"/>
      <c r="G95" s="1"/>
      <c r="H95" s="1"/>
      <c r="I95" s="1"/>
      <c r="J95" s="1"/>
      <c r="K95" s="1"/>
      <c r="L95" s="1"/>
      <c r="M95" s="1"/>
      <c r="N95" s="1"/>
      <c r="O95" s="1"/>
    </row>
    <row r="96" spans="1:15" ht="24">
      <c r="A96" s="1"/>
      <c r="B96" s="1"/>
      <c r="C96" s="1"/>
      <c r="D96" s="1"/>
      <c r="E96" s="1"/>
      <c r="F96" s="4"/>
      <c r="G96" s="1"/>
      <c r="H96" s="1"/>
      <c r="I96" s="1"/>
      <c r="J96" s="1"/>
      <c r="K96" s="1"/>
      <c r="L96" s="1"/>
      <c r="M96" s="1"/>
      <c r="N96" s="1"/>
      <c r="O96" s="1"/>
    </row>
    <row r="97" spans="1:15" ht="24">
      <c r="A97" s="1"/>
      <c r="B97" s="1"/>
      <c r="C97" s="1"/>
      <c r="D97" s="1"/>
      <c r="E97" s="1"/>
      <c r="F97" s="4"/>
      <c r="G97" s="1"/>
      <c r="H97" s="1"/>
      <c r="I97" s="1"/>
      <c r="J97" s="1"/>
      <c r="K97" s="1"/>
      <c r="L97" s="1"/>
      <c r="M97" s="1"/>
      <c r="N97" s="1"/>
      <c r="O97" s="1"/>
    </row>
    <row r="98" spans="1:15" ht="24">
      <c r="A98" s="1"/>
      <c r="B98" s="1"/>
      <c r="C98" s="1"/>
      <c r="D98" s="1"/>
      <c r="E98" s="1"/>
      <c r="F98" s="4"/>
      <c r="G98" s="1"/>
      <c r="H98" s="1"/>
      <c r="I98" s="1"/>
      <c r="J98" s="1"/>
      <c r="K98" s="1"/>
      <c r="L98" s="1"/>
      <c r="M98" s="1"/>
      <c r="N98" s="1"/>
      <c r="O98" s="1"/>
    </row>
    <row r="99" spans="1:15" ht="24">
      <c r="A99" s="1"/>
      <c r="B99" s="1"/>
      <c r="C99" s="1"/>
      <c r="D99" s="1"/>
      <c r="E99" s="1"/>
      <c r="F99" s="4"/>
      <c r="G99" s="1"/>
      <c r="H99" s="1"/>
      <c r="I99" s="1"/>
      <c r="J99" s="1"/>
      <c r="K99" s="1"/>
      <c r="L99" s="1"/>
      <c r="M99" s="1"/>
      <c r="N99" s="1"/>
      <c r="O99" s="1"/>
    </row>
    <row r="100" spans="1:15" ht="24">
      <c r="A100" s="1"/>
      <c r="B100" s="1"/>
      <c r="C100" s="1"/>
      <c r="D100" s="1"/>
      <c r="E100" s="1"/>
      <c r="F100" s="4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24">
      <c r="A101" s="1"/>
      <c r="B101" s="1"/>
      <c r="C101" s="1"/>
      <c r="D101" s="1"/>
      <c r="E101" s="1"/>
      <c r="F101" s="4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2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2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2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2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2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2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2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2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</sheetData>
  <mergeCells count="9">
    <mergeCell ref="A1:K1"/>
    <mergeCell ref="A2:K2"/>
    <mergeCell ref="A3:K3"/>
    <mergeCell ref="A4:A6"/>
    <mergeCell ref="B4:C4"/>
    <mergeCell ref="F4:G4"/>
    <mergeCell ref="H4:I4"/>
    <mergeCell ref="J4:K4"/>
    <mergeCell ref="D4:E4"/>
  </mergeCells>
  <pageMargins left="0.32" right="0.21" top="0.98425196850393704" bottom="0.22" header="0.31496062992125984" footer="0.16"/>
  <pageSetup paperSize="9" scale="85"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66"/>
  <sheetViews>
    <sheetView workbookViewId="0">
      <selection activeCell="L53" sqref="L53"/>
    </sheetView>
  </sheetViews>
  <sheetFormatPr defaultRowHeight="14.25"/>
  <cols>
    <col min="1" max="1" width="5.375" customWidth="1"/>
    <col min="2" max="2" width="21.625" customWidth="1"/>
    <col min="3" max="3" width="18.5" customWidth="1"/>
    <col min="4" max="4" width="18.75" customWidth="1"/>
    <col min="5" max="5" width="9.375" customWidth="1"/>
    <col min="6" max="6" width="9.75" customWidth="1"/>
    <col min="7" max="7" width="9.5" customWidth="1"/>
    <col min="8" max="8" width="10.125" customWidth="1"/>
    <col min="9" max="9" width="14.125" customWidth="1"/>
    <col min="10" max="10" width="14.75" customWidth="1"/>
    <col min="11" max="11" width="9.5" customWidth="1"/>
  </cols>
  <sheetData>
    <row r="1" spans="1:13" ht="24">
      <c r="A1" s="11" t="s">
        <v>15</v>
      </c>
      <c r="B1" s="12"/>
      <c r="C1" s="12"/>
      <c r="D1" s="12"/>
      <c r="E1" s="12"/>
      <c r="F1" s="189"/>
      <c r="G1" s="12"/>
      <c r="H1" s="12"/>
      <c r="I1" s="12"/>
      <c r="J1" s="12"/>
      <c r="K1" s="12"/>
    </row>
    <row r="2" spans="1:13" ht="24">
      <c r="A2" s="11" t="s">
        <v>16</v>
      </c>
      <c r="B2" s="12"/>
      <c r="C2" s="12"/>
      <c r="D2" s="12"/>
      <c r="E2" s="12"/>
      <c r="F2" s="189"/>
      <c r="G2" s="12"/>
      <c r="H2" s="12"/>
      <c r="I2" s="12"/>
      <c r="J2" s="12"/>
      <c r="K2" s="12"/>
    </row>
    <row r="3" spans="1:13" ht="24">
      <c r="A3" s="10" t="s">
        <v>267</v>
      </c>
      <c r="B3" s="1"/>
      <c r="C3" s="1"/>
      <c r="D3" s="1"/>
      <c r="E3" s="1"/>
      <c r="F3" s="1"/>
      <c r="G3" s="1"/>
      <c r="H3" s="1"/>
    </row>
    <row r="4" spans="1:13" ht="24">
      <c r="A4" s="10" t="s">
        <v>20</v>
      </c>
      <c r="B4" s="1"/>
      <c r="C4" s="1"/>
      <c r="D4" s="1"/>
      <c r="E4" s="1"/>
      <c r="F4" s="1"/>
      <c r="G4" s="1"/>
      <c r="H4" s="1"/>
    </row>
    <row r="5" spans="1:13" ht="24">
      <c r="A5" s="10" t="s">
        <v>535</v>
      </c>
      <c r="B5" s="1"/>
      <c r="C5" s="1"/>
      <c r="D5" s="1"/>
      <c r="E5" s="1"/>
      <c r="F5" s="1"/>
      <c r="G5" s="1"/>
      <c r="H5" s="1"/>
    </row>
    <row r="6" spans="1:13" ht="24">
      <c r="A6" s="2"/>
      <c r="B6" s="2"/>
      <c r="C6" s="2"/>
      <c r="D6" s="2" t="s">
        <v>1</v>
      </c>
      <c r="E6" s="280" t="s">
        <v>2</v>
      </c>
      <c r="F6" s="281"/>
      <c r="G6" s="281"/>
      <c r="H6" s="282"/>
      <c r="I6" s="2" t="s">
        <v>3</v>
      </c>
      <c r="J6" s="2" t="s">
        <v>4</v>
      </c>
      <c r="K6" s="2" t="s">
        <v>5</v>
      </c>
    </row>
    <row r="7" spans="1:13" ht="24">
      <c r="A7" s="3" t="s">
        <v>6</v>
      </c>
      <c r="B7" s="3" t="s">
        <v>7</v>
      </c>
      <c r="C7" s="3" t="s">
        <v>8</v>
      </c>
      <c r="D7" s="3" t="s">
        <v>9</v>
      </c>
      <c r="E7" s="8">
        <v>2561</v>
      </c>
      <c r="F7" s="8">
        <v>2562</v>
      </c>
      <c r="G7" s="8">
        <v>2563</v>
      </c>
      <c r="H7" s="8">
        <v>2564</v>
      </c>
      <c r="I7" s="3" t="s">
        <v>10</v>
      </c>
      <c r="J7" s="3" t="s">
        <v>11</v>
      </c>
      <c r="K7" s="3" t="s">
        <v>12</v>
      </c>
    </row>
    <row r="8" spans="1:13" ht="24">
      <c r="A8" s="6"/>
      <c r="B8" s="6"/>
      <c r="C8" s="6"/>
      <c r="D8" s="6"/>
      <c r="E8" s="6" t="s">
        <v>13</v>
      </c>
      <c r="F8" s="6" t="s">
        <v>13</v>
      </c>
      <c r="G8" s="6" t="s">
        <v>13</v>
      </c>
      <c r="H8" s="6" t="s">
        <v>13</v>
      </c>
      <c r="I8" s="6"/>
      <c r="J8" s="6"/>
      <c r="K8" s="6"/>
    </row>
    <row r="9" spans="1:13" ht="24">
      <c r="A9" s="5">
        <v>1</v>
      </c>
      <c r="B9" s="54" t="s">
        <v>536</v>
      </c>
      <c r="C9" s="54" t="s">
        <v>539</v>
      </c>
      <c r="D9" s="61" t="s">
        <v>61</v>
      </c>
      <c r="E9" s="80">
        <v>150000</v>
      </c>
      <c r="F9" s="80">
        <v>150000</v>
      </c>
      <c r="G9" s="80">
        <v>150000</v>
      </c>
      <c r="H9" s="80">
        <v>150000</v>
      </c>
      <c r="I9" s="30" t="s">
        <v>1118</v>
      </c>
      <c r="J9" s="54" t="s">
        <v>540</v>
      </c>
      <c r="K9" s="61" t="s">
        <v>302</v>
      </c>
      <c r="M9" s="75"/>
    </row>
    <row r="10" spans="1:13" ht="24">
      <c r="A10" s="17"/>
      <c r="B10" s="56" t="s">
        <v>537</v>
      </c>
      <c r="C10" s="56" t="s">
        <v>538</v>
      </c>
      <c r="D10" s="62"/>
      <c r="E10" s="62"/>
      <c r="F10" s="62"/>
      <c r="G10" s="62"/>
      <c r="H10" s="62"/>
      <c r="I10" s="29"/>
      <c r="J10" s="56" t="s">
        <v>541</v>
      </c>
      <c r="K10" s="62"/>
      <c r="M10" s="65"/>
    </row>
    <row r="11" spans="1:13" ht="24">
      <c r="A11" s="17"/>
      <c r="B11" s="56" t="s">
        <v>1022</v>
      </c>
      <c r="C11" s="21"/>
      <c r="D11" s="17"/>
      <c r="E11" s="14"/>
      <c r="F11" s="14"/>
      <c r="G11" s="14"/>
      <c r="H11" s="14"/>
      <c r="I11" s="29"/>
      <c r="J11" s="56" t="s">
        <v>542</v>
      </c>
      <c r="K11" s="62"/>
      <c r="M11" s="65"/>
    </row>
    <row r="12" spans="1:13" ht="24">
      <c r="A12" s="17"/>
      <c r="B12" s="17" t="s">
        <v>30</v>
      </c>
      <c r="C12" s="21"/>
      <c r="D12" s="17"/>
      <c r="E12" s="14"/>
      <c r="F12" s="14"/>
      <c r="G12" s="14"/>
      <c r="H12" s="14"/>
      <c r="I12" s="29"/>
      <c r="J12" s="17" t="s">
        <v>543</v>
      </c>
      <c r="K12" s="17"/>
      <c r="M12" s="65"/>
    </row>
    <row r="13" spans="1:13" ht="24">
      <c r="A13" s="18"/>
      <c r="B13" s="18"/>
      <c r="C13" s="22"/>
      <c r="D13" s="18"/>
      <c r="E13" s="15"/>
      <c r="F13" s="15"/>
      <c r="G13" s="15"/>
      <c r="H13" s="15"/>
      <c r="I13" s="31"/>
      <c r="J13" s="18"/>
      <c r="K13" s="18"/>
      <c r="M13" s="65"/>
    </row>
    <row r="14" spans="1:13" ht="24">
      <c r="A14" s="5">
        <v>2</v>
      </c>
      <c r="B14" s="81" t="s">
        <v>544</v>
      </c>
      <c r="C14" s="56" t="s">
        <v>548</v>
      </c>
      <c r="D14" s="61" t="s">
        <v>304</v>
      </c>
      <c r="E14" s="201">
        <v>30000</v>
      </c>
      <c r="F14" s="201">
        <v>30000</v>
      </c>
      <c r="G14" s="201">
        <v>30000</v>
      </c>
      <c r="H14" s="201">
        <v>30000</v>
      </c>
      <c r="I14" s="17" t="s">
        <v>552</v>
      </c>
      <c r="J14" s="56" t="s">
        <v>551</v>
      </c>
      <c r="K14" s="62" t="s">
        <v>302</v>
      </c>
      <c r="M14" s="75"/>
    </row>
    <row r="15" spans="1:13" ht="24">
      <c r="A15" s="17"/>
      <c r="B15" s="81" t="s">
        <v>545</v>
      </c>
      <c r="C15" s="56" t="s">
        <v>546</v>
      </c>
      <c r="D15" s="56"/>
      <c r="E15" s="62"/>
      <c r="F15" s="62"/>
      <c r="G15" s="62"/>
      <c r="H15" s="62"/>
      <c r="I15" s="17" t="s">
        <v>553</v>
      </c>
      <c r="J15" s="56" t="s">
        <v>550</v>
      </c>
      <c r="K15" s="56"/>
    </row>
    <row r="16" spans="1:13" ht="24">
      <c r="A16" s="17"/>
      <c r="B16" s="17"/>
      <c r="C16" s="56" t="s">
        <v>549</v>
      </c>
      <c r="D16" s="56"/>
      <c r="E16" s="14"/>
      <c r="F16" s="14"/>
      <c r="G16" s="14"/>
      <c r="H16" s="14"/>
      <c r="I16" s="17"/>
      <c r="J16" s="17"/>
      <c r="K16" s="32"/>
    </row>
    <row r="17" spans="1:11" ht="24">
      <c r="A17" s="17"/>
      <c r="B17" s="17"/>
      <c r="C17" s="56" t="s">
        <v>547</v>
      </c>
      <c r="D17" s="56"/>
      <c r="E17" s="14"/>
      <c r="F17" s="14"/>
      <c r="G17" s="14"/>
      <c r="H17" s="14"/>
      <c r="I17" s="17"/>
      <c r="J17" s="17"/>
      <c r="K17" s="32"/>
    </row>
    <row r="18" spans="1:11" ht="24">
      <c r="A18" s="83">
        <v>3</v>
      </c>
      <c r="B18" s="69" t="s">
        <v>554</v>
      </c>
      <c r="C18" s="54" t="s">
        <v>559</v>
      </c>
      <c r="D18" s="85" t="s">
        <v>562</v>
      </c>
      <c r="E18" s="19">
        <v>500000</v>
      </c>
      <c r="F18" s="19">
        <v>500000</v>
      </c>
      <c r="G18" s="19">
        <v>500000</v>
      </c>
      <c r="H18" s="19">
        <v>500000</v>
      </c>
      <c r="I18" s="30" t="s">
        <v>575</v>
      </c>
      <c r="J18" s="54" t="s">
        <v>564</v>
      </c>
      <c r="K18" s="61" t="s">
        <v>302</v>
      </c>
    </row>
    <row r="19" spans="1:11" ht="24">
      <c r="A19" s="29"/>
      <c r="B19" s="70" t="s">
        <v>555</v>
      </c>
      <c r="C19" s="56" t="s">
        <v>558</v>
      </c>
      <c r="D19" s="24" t="s">
        <v>563</v>
      </c>
      <c r="E19" s="62"/>
      <c r="F19" s="62"/>
      <c r="G19" s="62"/>
      <c r="H19" s="62"/>
      <c r="I19" s="29" t="s">
        <v>442</v>
      </c>
      <c r="J19" s="56" t="s">
        <v>565</v>
      </c>
      <c r="K19" s="32"/>
    </row>
    <row r="20" spans="1:11" ht="24">
      <c r="A20" s="29"/>
      <c r="B20" s="70" t="s">
        <v>556</v>
      </c>
      <c r="C20" s="56" t="s">
        <v>560</v>
      </c>
      <c r="D20" s="21"/>
      <c r="E20" s="17"/>
      <c r="F20" s="17"/>
      <c r="G20" s="17"/>
      <c r="H20" s="17"/>
      <c r="I20" s="29" t="s">
        <v>576</v>
      </c>
      <c r="J20" s="56" t="s">
        <v>566</v>
      </c>
      <c r="K20" s="17"/>
    </row>
    <row r="21" spans="1:11" ht="24">
      <c r="A21" s="31"/>
      <c r="B21" s="84" t="s">
        <v>557</v>
      </c>
      <c r="C21" s="63" t="s">
        <v>561</v>
      </c>
      <c r="D21" s="22"/>
      <c r="E21" s="15"/>
      <c r="F21" s="15"/>
      <c r="G21" s="18"/>
      <c r="H21" s="18"/>
      <c r="I21" s="31"/>
      <c r="J21" s="63" t="s">
        <v>567</v>
      </c>
      <c r="K21" s="18"/>
    </row>
    <row r="22" spans="1:11" ht="24">
      <c r="A22" s="28"/>
      <c r="B22" s="74"/>
      <c r="C22" s="74"/>
      <c r="D22" s="28"/>
      <c r="E22" s="34"/>
      <c r="F22" s="34"/>
      <c r="G22" s="28"/>
      <c r="H22" s="28"/>
      <c r="I22" s="28"/>
      <c r="J22" s="74"/>
      <c r="K22" s="28">
        <v>74</v>
      </c>
    </row>
    <row r="23" spans="1:11" ht="24">
      <c r="A23" s="5">
        <v>4</v>
      </c>
      <c r="B23" s="54" t="s">
        <v>568</v>
      </c>
      <c r="C23" s="54" t="s">
        <v>570</v>
      </c>
      <c r="D23" s="61" t="s">
        <v>574</v>
      </c>
      <c r="E23" s="19">
        <v>80000</v>
      </c>
      <c r="F23" s="19">
        <v>80000</v>
      </c>
      <c r="G23" s="19">
        <v>80000</v>
      </c>
      <c r="H23" s="19">
        <v>80000</v>
      </c>
      <c r="I23" s="16" t="s">
        <v>81</v>
      </c>
      <c r="J23" s="54" t="s">
        <v>578</v>
      </c>
      <c r="K23" s="61" t="s">
        <v>302</v>
      </c>
    </row>
    <row r="24" spans="1:11" ht="24">
      <c r="A24" s="17"/>
      <c r="B24" s="56" t="s">
        <v>569</v>
      </c>
      <c r="C24" s="56" t="s">
        <v>571</v>
      </c>
      <c r="D24" s="56"/>
      <c r="E24" s="62"/>
      <c r="F24" s="62"/>
      <c r="G24" s="62"/>
      <c r="H24" s="62"/>
      <c r="I24" s="17" t="s">
        <v>577</v>
      </c>
      <c r="J24" s="56" t="s">
        <v>579</v>
      </c>
      <c r="K24" s="32"/>
    </row>
    <row r="25" spans="1:11" ht="24">
      <c r="A25" s="17"/>
      <c r="B25" s="56"/>
      <c r="C25" s="56" t="s">
        <v>572</v>
      </c>
      <c r="D25" s="56"/>
      <c r="E25" s="14"/>
      <c r="F25" s="14"/>
      <c r="G25" s="17"/>
      <c r="H25" s="17"/>
      <c r="I25" s="17"/>
      <c r="J25" s="56" t="s">
        <v>580</v>
      </c>
      <c r="K25" s="17"/>
    </row>
    <row r="26" spans="1:11" ht="24">
      <c r="A26" s="18"/>
      <c r="B26" s="63"/>
      <c r="C26" s="63" t="s">
        <v>573</v>
      </c>
      <c r="D26" s="63"/>
      <c r="E26" s="15"/>
      <c r="F26" s="15"/>
      <c r="G26" s="18"/>
      <c r="H26" s="18"/>
      <c r="I26" s="18"/>
      <c r="J26" s="145" t="s">
        <v>1010</v>
      </c>
      <c r="K26" s="18"/>
    </row>
    <row r="27" spans="1:11" ht="24">
      <c r="A27" s="5">
        <v>5</v>
      </c>
      <c r="B27" s="58" t="s">
        <v>581</v>
      </c>
      <c r="C27" s="58" t="s">
        <v>584</v>
      </c>
      <c r="D27" s="87" t="s">
        <v>587</v>
      </c>
      <c r="E27" s="19">
        <v>10000</v>
      </c>
      <c r="F27" s="19">
        <v>10000</v>
      </c>
      <c r="G27" s="19">
        <v>10000</v>
      </c>
      <c r="H27" s="19">
        <v>10000</v>
      </c>
      <c r="I27" s="20" t="s">
        <v>591</v>
      </c>
      <c r="J27" s="58" t="s">
        <v>588</v>
      </c>
      <c r="K27" s="61" t="s">
        <v>302</v>
      </c>
    </row>
    <row r="28" spans="1:11" ht="24">
      <c r="A28" s="17"/>
      <c r="B28" s="59" t="s">
        <v>582</v>
      </c>
      <c r="C28" s="59" t="s">
        <v>585</v>
      </c>
      <c r="D28" s="74"/>
      <c r="E28" s="62"/>
      <c r="F28" s="62"/>
      <c r="G28" s="62"/>
      <c r="H28" s="62"/>
      <c r="I28" s="21" t="s">
        <v>164</v>
      </c>
      <c r="J28" s="59" t="s">
        <v>589</v>
      </c>
      <c r="K28" s="32"/>
    </row>
    <row r="29" spans="1:11" ht="24">
      <c r="A29" s="15"/>
      <c r="B29" s="89" t="s">
        <v>583</v>
      </c>
      <c r="C29" s="89" t="s">
        <v>586</v>
      </c>
      <c r="D29" s="90"/>
      <c r="E29" s="88"/>
      <c r="F29" s="88"/>
      <c r="G29" s="88"/>
      <c r="H29" s="88"/>
      <c r="I29" s="22" t="s">
        <v>592</v>
      </c>
      <c r="J29" s="89" t="s">
        <v>590</v>
      </c>
      <c r="K29" s="18"/>
    </row>
    <row r="30" spans="1:11" ht="24">
      <c r="A30" s="5">
        <v>6</v>
      </c>
      <c r="B30" s="16" t="s">
        <v>594</v>
      </c>
      <c r="C30" s="20" t="s">
        <v>597</v>
      </c>
      <c r="D30" s="60" t="s">
        <v>599</v>
      </c>
      <c r="E30" s="19">
        <v>60000</v>
      </c>
      <c r="F30" s="19">
        <v>60000</v>
      </c>
      <c r="G30" s="19">
        <v>60000</v>
      </c>
      <c r="H30" s="19">
        <v>60000</v>
      </c>
      <c r="I30" s="20" t="s">
        <v>600</v>
      </c>
      <c r="J30" s="20" t="s">
        <v>602</v>
      </c>
      <c r="K30" s="61" t="s">
        <v>302</v>
      </c>
    </row>
    <row r="31" spans="1:11" ht="24">
      <c r="A31" s="17"/>
      <c r="B31" s="17" t="s">
        <v>595</v>
      </c>
      <c r="C31" s="21" t="s">
        <v>598</v>
      </c>
      <c r="D31" s="21"/>
      <c r="E31" s="62"/>
      <c r="F31" s="62"/>
      <c r="G31" s="62"/>
      <c r="H31" s="62"/>
      <c r="I31" s="21" t="s">
        <v>601</v>
      </c>
      <c r="J31" s="21" t="s">
        <v>603</v>
      </c>
      <c r="K31" s="21"/>
    </row>
    <row r="32" spans="1:11" ht="24">
      <c r="A32" s="18"/>
      <c r="B32" s="18" t="s">
        <v>596</v>
      </c>
      <c r="C32" s="22"/>
      <c r="D32" s="22"/>
      <c r="E32" s="22"/>
      <c r="F32" s="22"/>
      <c r="G32" s="22"/>
      <c r="H32" s="22"/>
      <c r="I32" s="22"/>
      <c r="J32" s="22" t="s">
        <v>604</v>
      </c>
      <c r="K32" s="22"/>
    </row>
    <row r="33" spans="1:11" ht="24">
      <c r="A33" s="5">
        <v>7</v>
      </c>
      <c r="B33" s="20" t="s">
        <v>605</v>
      </c>
      <c r="C33" s="20" t="s">
        <v>608</v>
      </c>
      <c r="D33" s="60" t="s">
        <v>508</v>
      </c>
      <c r="E33" s="19">
        <v>60000</v>
      </c>
      <c r="F33" s="19">
        <v>60000</v>
      </c>
      <c r="G33" s="19">
        <v>60000</v>
      </c>
      <c r="H33" s="19">
        <v>60000</v>
      </c>
      <c r="I33" s="20" t="s">
        <v>611</v>
      </c>
      <c r="J33" s="20" t="s">
        <v>602</v>
      </c>
      <c r="K33" s="55" t="s">
        <v>302</v>
      </c>
    </row>
    <row r="34" spans="1:11" ht="24">
      <c r="A34" s="17"/>
      <c r="B34" s="21" t="s">
        <v>606</v>
      </c>
      <c r="C34" s="21" t="s">
        <v>609</v>
      </c>
      <c r="D34" s="21"/>
      <c r="E34" s="62"/>
      <c r="F34" s="62"/>
      <c r="G34" s="62"/>
      <c r="H34" s="62"/>
      <c r="I34" s="21" t="s">
        <v>1020</v>
      </c>
      <c r="J34" s="21" t="s">
        <v>603</v>
      </c>
      <c r="K34" s="21"/>
    </row>
    <row r="35" spans="1:11" ht="24">
      <c r="A35" s="17"/>
      <c r="B35" s="202" t="s">
        <v>607</v>
      </c>
      <c r="C35" s="21" t="s">
        <v>610</v>
      </c>
      <c r="D35" s="21"/>
      <c r="E35" s="21"/>
      <c r="F35" s="21"/>
      <c r="G35" s="21"/>
      <c r="H35" s="21"/>
      <c r="I35" s="21" t="s">
        <v>1021</v>
      </c>
      <c r="J35" s="21" t="s">
        <v>604</v>
      </c>
      <c r="K35" s="21"/>
    </row>
    <row r="36" spans="1:11" ht="24">
      <c r="A36" s="18"/>
      <c r="B36" s="22" t="s">
        <v>204</v>
      </c>
      <c r="C36" s="22" t="s">
        <v>204</v>
      </c>
      <c r="D36" s="22"/>
      <c r="E36" s="22"/>
      <c r="F36" s="22"/>
      <c r="G36" s="22"/>
      <c r="H36" s="22"/>
      <c r="I36" s="22" t="s">
        <v>385</v>
      </c>
      <c r="J36" s="22"/>
      <c r="K36" s="22">
        <v>75</v>
      </c>
    </row>
    <row r="37" spans="1:11" ht="24">
      <c r="A37" s="5">
        <v>8</v>
      </c>
      <c r="B37" s="20" t="s">
        <v>1026</v>
      </c>
      <c r="C37" s="20" t="s">
        <v>539</v>
      </c>
      <c r="D37" s="60" t="s">
        <v>304</v>
      </c>
      <c r="E37" s="23">
        <v>30000</v>
      </c>
      <c r="F37" s="23">
        <v>30000</v>
      </c>
      <c r="G37" s="23">
        <v>30000</v>
      </c>
      <c r="H37" s="23">
        <v>30000</v>
      </c>
      <c r="I37" s="20" t="s">
        <v>1118</v>
      </c>
      <c r="J37" s="49" t="s">
        <v>1030</v>
      </c>
      <c r="K37" s="60" t="s">
        <v>302</v>
      </c>
    </row>
    <row r="38" spans="1:11" ht="24">
      <c r="A38" s="17"/>
      <c r="B38" s="21" t="s">
        <v>1027</v>
      </c>
      <c r="C38" s="21" t="s">
        <v>1029</v>
      </c>
      <c r="D38" s="21"/>
      <c r="E38" s="109"/>
      <c r="F38" s="109"/>
      <c r="G38" s="109"/>
      <c r="H38" s="109"/>
      <c r="I38" s="21"/>
      <c r="J38" s="51" t="s">
        <v>541</v>
      </c>
      <c r="K38" s="21"/>
    </row>
    <row r="39" spans="1:11" ht="24">
      <c r="A39" s="17"/>
      <c r="B39" s="21" t="s">
        <v>1028</v>
      </c>
      <c r="C39" s="21"/>
      <c r="D39" s="21"/>
      <c r="E39" s="21"/>
      <c r="F39" s="21"/>
      <c r="G39" s="21"/>
      <c r="H39" s="21"/>
      <c r="I39" s="21"/>
      <c r="J39" s="51" t="s">
        <v>542</v>
      </c>
      <c r="K39" s="21"/>
    </row>
    <row r="40" spans="1:11" ht="24">
      <c r="A40" s="18"/>
      <c r="B40" s="22"/>
      <c r="C40" s="22"/>
      <c r="D40" s="22"/>
      <c r="E40" s="22"/>
      <c r="F40" s="22"/>
      <c r="G40" s="22"/>
      <c r="H40" s="22"/>
      <c r="I40" s="22"/>
      <c r="J40" s="22" t="s">
        <v>543</v>
      </c>
      <c r="K40" s="22"/>
    </row>
    <row r="41" spans="1:11" ht="24">
      <c r="A41" s="5">
        <v>9</v>
      </c>
      <c r="B41" s="16" t="s">
        <v>1112</v>
      </c>
      <c r="C41" s="16" t="s">
        <v>539</v>
      </c>
      <c r="D41" s="60" t="s">
        <v>304</v>
      </c>
      <c r="E41" s="23">
        <v>30000</v>
      </c>
      <c r="F41" s="23">
        <v>30000</v>
      </c>
      <c r="G41" s="23">
        <v>30000</v>
      </c>
      <c r="H41" s="23">
        <v>30000</v>
      </c>
      <c r="I41" s="20" t="s">
        <v>1118</v>
      </c>
      <c r="J41" s="49" t="s">
        <v>1030</v>
      </c>
      <c r="K41" s="60" t="s">
        <v>302</v>
      </c>
    </row>
    <row r="42" spans="1:11" ht="24">
      <c r="A42" s="17"/>
      <c r="B42" s="17" t="s">
        <v>1113</v>
      </c>
      <c r="C42" s="17" t="s">
        <v>1029</v>
      </c>
      <c r="D42" s="21"/>
      <c r="E42" s="109"/>
      <c r="F42" s="109"/>
      <c r="G42" s="109"/>
      <c r="H42" s="109"/>
      <c r="I42" s="21"/>
      <c r="J42" s="51" t="s">
        <v>541</v>
      </c>
      <c r="K42" s="21"/>
    </row>
    <row r="43" spans="1:11" ht="24">
      <c r="A43" s="17"/>
      <c r="B43" s="17"/>
      <c r="C43" s="17"/>
      <c r="D43" s="21"/>
      <c r="E43" s="21"/>
      <c r="F43" s="21"/>
      <c r="G43" s="21"/>
      <c r="H43" s="21"/>
      <c r="I43" s="21"/>
      <c r="J43" s="51" t="s">
        <v>542</v>
      </c>
      <c r="K43" s="21"/>
    </row>
    <row r="44" spans="1:11" ht="24">
      <c r="A44" s="18"/>
      <c r="B44" s="18"/>
      <c r="C44" s="18"/>
      <c r="D44" s="22"/>
      <c r="E44" s="22"/>
      <c r="F44" s="22"/>
      <c r="G44" s="22"/>
      <c r="H44" s="22"/>
      <c r="I44" s="22"/>
      <c r="J44" s="22" t="s">
        <v>543</v>
      </c>
      <c r="K44" s="22"/>
    </row>
    <row r="45" spans="1:11" ht="24">
      <c r="A45" s="5">
        <v>10</v>
      </c>
      <c r="B45" s="20" t="s">
        <v>1114</v>
      </c>
      <c r="C45" s="20" t="s">
        <v>1116</v>
      </c>
      <c r="D45" s="60" t="s">
        <v>304</v>
      </c>
      <c r="E45" s="23">
        <v>30000</v>
      </c>
      <c r="F45" s="23">
        <v>30000</v>
      </c>
      <c r="G45" s="19">
        <v>30000</v>
      </c>
      <c r="H45" s="19">
        <v>30000</v>
      </c>
      <c r="I45" s="16" t="s">
        <v>1118</v>
      </c>
      <c r="J45" s="49" t="s">
        <v>1030</v>
      </c>
      <c r="K45" s="60" t="s">
        <v>302</v>
      </c>
    </row>
    <row r="46" spans="1:11" ht="24">
      <c r="A46" s="17"/>
      <c r="B46" s="21" t="s">
        <v>1115</v>
      </c>
      <c r="C46" s="21" t="s">
        <v>1117</v>
      </c>
      <c r="D46" s="21"/>
      <c r="E46" s="109"/>
      <c r="F46" s="109"/>
      <c r="G46" s="62"/>
      <c r="H46" s="62"/>
      <c r="I46" s="17"/>
      <c r="J46" s="51" t="s">
        <v>541</v>
      </c>
      <c r="K46" s="21"/>
    </row>
    <row r="47" spans="1:11" ht="24">
      <c r="A47" s="17"/>
      <c r="B47" s="21"/>
      <c r="C47" s="21"/>
      <c r="D47" s="21"/>
      <c r="E47" s="109"/>
      <c r="F47" s="109"/>
      <c r="G47" s="62"/>
      <c r="H47" s="62"/>
      <c r="I47" s="17"/>
      <c r="J47" s="51" t="s">
        <v>542</v>
      </c>
      <c r="K47" s="21"/>
    </row>
    <row r="48" spans="1:11" ht="24">
      <c r="A48" s="18"/>
      <c r="B48" s="22"/>
      <c r="C48" s="22"/>
      <c r="D48" s="22"/>
      <c r="E48" s="22"/>
      <c r="F48" s="22"/>
      <c r="G48" s="18"/>
      <c r="H48" s="18"/>
      <c r="I48" s="18"/>
      <c r="J48" s="22" t="s">
        <v>543</v>
      </c>
      <c r="K48" s="22"/>
    </row>
    <row r="49" spans="1:11" ht="24">
      <c r="A49" s="193" t="s">
        <v>969</v>
      </c>
      <c r="B49" s="155" t="s">
        <v>1119</v>
      </c>
      <c r="C49" s="192"/>
      <c r="D49" s="192"/>
      <c r="E49" s="198">
        <f>SUM(E9:E48)</f>
        <v>980000</v>
      </c>
      <c r="F49" s="198">
        <f t="shared" ref="F49:H49" si="0">SUM(F9:F48)</f>
        <v>980000</v>
      </c>
      <c r="G49" s="198">
        <f t="shared" si="0"/>
        <v>980000</v>
      </c>
      <c r="H49" s="198">
        <f t="shared" si="0"/>
        <v>980000</v>
      </c>
      <c r="I49" s="192"/>
      <c r="J49" s="192"/>
      <c r="K49" s="192"/>
    </row>
    <row r="50" spans="1:11" ht="24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>
        <v>76</v>
      </c>
    </row>
    <row r="51" spans="1:11" ht="24">
      <c r="A51" s="28"/>
      <c r="B51" s="28"/>
      <c r="C51" s="28"/>
      <c r="D51" s="28"/>
      <c r="E51" s="34">
        <v>10</v>
      </c>
      <c r="F51" s="34">
        <v>10</v>
      </c>
      <c r="G51" s="34">
        <v>10</v>
      </c>
      <c r="H51" s="34">
        <v>10</v>
      </c>
      <c r="I51" s="28"/>
      <c r="J51" s="28"/>
      <c r="K51" s="28"/>
    </row>
    <row r="52" spans="1:11" ht="24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spans="1:11" ht="24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</row>
    <row r="54" spans="1:11" ht="24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</row>
    <row r="55" spans="1:11" ht="24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</row>
    <row r="56" spans="1:11" ht="24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</row>
    <row r="57" spans="1:11" ht="24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1:11" ht="24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</row>
    <row r="59" spans="1:11" ht="24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</row>
    <row r="60" spans="1:11" ht="24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</row>
    <row r="61" spans="1:11" ht="24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</row>
    <row r="62" spans="1:11" ht="24">
      <c r="A62" s="1"/>
      <c r="B62" s="1"/>
      <c r="C62" s="1"/>
      <c r="D62" s="1"/>
      <c r="E62" s="7"/>
      <c r="F62" s="7"/>
      <c r="G62" s="7"/>
      <c r="H62" s="7"/>
      <c r="I62" s="1"/>
      <c r="J62" s="1"/>
      <c r="K62" s="1"/>
    </row>
    <row r="63" spans="1:11" ht="24">
      <c r="A63" s="1"/>
      <c r="B63" s="1"/>
      <c r="C63" s="1"/>
      <c r="D63" s="1"/>
      <c r="E63" s="4"/>
      <c r="F63" s="4"/>
      <c r="G63" s="4"/>
      <c r="H63" s="4"/>
      <c r="I63" s="1"/>
      <c r="J63" s="1"/>
      <c r="K63" s="1"/>
    </row>
    <row r="64" spans="1:11" ht="2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2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2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</sheetData>
  <mergeCells count="1">
    <mergeCell ref="E6:H6"/>
  </mergeCells>
  <pageMargins left="0.19" right="0.17" top="0.74803149606299213" bottom="0.27559055118110237" header="0.31496062992125984" footer="0.19685039370078741"/>
  <pageSetup paperSize="9" scale="9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121"/>
  <sheetViews>
    <sheetView topLeftCell="A106" workbookViewId="0">
      <selection activeCell="L117" sqref="L117"/>
    </sheetView>
  </sheetViews>
  <sheetFormatPr defaultRowHeight="14.25"/>
  <cols>
    <col min="1" max="1" width="5.375" customWidth="1"/>
    <col min="2" max="2" width="20.125" customWidth="1"/>
    <col min="3" max="3" width="19.875" customWidth="1"/>
    <col min="4" max="4" width="18.75" customWidth="1"/>
    <col min="5" max="5" width="10.75" customWidth="1"/>
    <col min="6" max="6" width="10.25" customWidth="1"/>
    <col min="7" max="7" width="9.5" customWidth="1"/>
    <col min="8" max="8" width="10.5" customWidth="1"/>
    <col min="9" max="9" width="14.125" customWidth="1"/>
    <col min="10" max="10" width="16" customWidth="1"/>
    <col min="11" max="11" width="10.625" customWidth="1"/>
  </cols>
  <sheetData>
    <row r="1" spans="1:11" ht="24">
      <c r="A1" s="11" t="s">
        <v>16</v>
      </c>
      <c r="B1" s="12"/>
      <c r="C1" s="12"/>
      <c r="D1" s="12"/>
      <c r="E1" s="12"/>
      <c r="F1" s="189"/>
      <c r="G1" s="12"/>
      <c r="H1" s="12"/>
      <c r="I1" s="12"/>
      <c r="J1" s="12"/>
      <c r="K1" s="12"/>
    </row>
    <row r="2" spans="1:11" ht="24">
      <c r="A2" s="10" t="s">
        <v>99</v>
      </c>
      <c r="B2" s="1"/>
      <c r="C2" s="1"/>
      <c r="D2" s="1"/>
      <c r="E2" s="1"/>
      <c r="F2" s="1"/>
      <c r="G2" s="1"/>
      <c r="H2" s="1"/>
    </row>
    <row r="3" spans="1:11" ht="24">
      <c r="A3" s="10" t="s">
        <v>21</v>
      </c>
      <c r="B3" s="1"/>
      <c r="C3" s="1"/>
      <c r="D3" s="1"/>
      <c r="E3" s="1"/>
      <c r="F3" s="1"/>
      <c r="G3" s="1"/>
      <c r="H3" s="1"/>
    </row>
    <row r="4" spans="1:11" ht="24">
      <c r="A4" s="10" t="s">
        <v>22</v>
      </c>
      <c r="B4" s="1"/>
      <c r="C4" s="1"/>
      <c r="D4" s="1"/>
      <c r="E4" s="1"/>
      <c r="F4" s="1"/>
      <c r="G4" s="1"/>
      <c r="H4" s="1"/>
    </row>
    <row r="5" spans="1:11" ht="24">
      <c r="A5" s="2"/>
      <c r="B5" s="2"/>
      <c r="C5" s="2"/>
      <c r="D5" s="2" t="s">
        <v>1</v>
      </c>
      <c r="E5" s="280" t="s">
        <v>2</v>
      </c>
      <c r="F5" s="281"/>
      <c r="G5" s="281"/>
      <c r="H5" s="282"/>
      <c r="I5" s="2" t="s">
        <v>3</v>
      </c>
      <c r="J5" s="2" t="s">
        <v>4</v>
      </c>
      <c r="K5" s="2" t="s">
        <v>5</v>
      </c>
    </row>
    <row r="6" spans="1:11" ht="24">
      <c r="A6" s="3" t="s">
        <v>6</v>
      </c>
      <c r="B6" s="3" t="s">
        <v>7</v>
      </c>
      <c r="C6" s="3" t="s">
        <v>8</v>
      </c>
      <c r="D6" s="3" t="s">
        <v>9</v>
      </c>
      <c r="E6" s="8">
        <v>2561</v>
      </c>
      <c r="F6" s="8">
        <v>2562</v>
      </c>
      <c r="G6" s="8">
        <v>2563</v>
      </c>
      <c r="H6" s="8">
        <v>2564</v>
      </c>
      <c r="I6" s="3" t="s">
        <v>10</v>
      </c>
      <c r="J6" s="3" t="s">
        <v>11</v>
      </c>
      <c r="K6" s="3" t="s">
        <v>12</v>
      </c>
    </row>
    <row r="7" spans="1:11" ht="24">
      <c r="A7" s="6"/>
      <c r="B7" s="6"/>
      <c r="C7" s="6"/>
      <c r="D7" s="6"/>
      <c r="E7" s="6" t="s">
        <v>13</v>
      </c>
      <c r="F7" s="6" t="s">
        <v>13</v>
      </c>
      <c r="G7" s="6" t="s">
        <v>13</v>
      </c>
      <c r="H7" s="6" t="s">
        <v>13</v>
      </c>
      <c r="I7" s="6"/>
      <c r="J7" s="6"/>
      <c r="K7" s="6"/>
    </row>
    <row r="8" spans="1:11" ht="24">
      <c r="A8" s="5">
        <v>1</v>
      </c>
      <c r="B8" s="16" t="s">
        <v>23</v>
      </c>
      <c r="C8" s="30" t="s">
        <v>166</v>
      </c>
      <c r="D8" s="25" t="s">
        <v>162</v>
      </c>
      <c r="E8" s="23">
        <v>554400</v>
      </c>
      <c r="F8" s="23">
        <v>554400</v>
      </c>
      <c r="G8" s="23">
        <v>554400</v>
      </c>
      <c r="H8" s="23">
        <v>554400</v>
      </c>
      <c r="I8" s="16" t="s">
        <v>163</v>
      </c>
      <c r="J8" s="16" t="s">
        <v>167</v>
      </c>
      <c r="K8" s="16" t="s">
        <v>1132</v>
      </c>
    </row>
    <row r="9" spans="1:11" ht="24">
      <c r="A9" s="14"/>
      <c r="B9" s="17" t="s">
        <v>24</v>
      </c>
      <c r="C9" s="29" t="s">
        <v>160</v>
      </c>
      <c r="D9" s="26" t="s">
        <v>1120</v>
      </c>
      <c r="E9" s="24"/>
      <c r="F9" s="24"/>
      <c r="G9" s="14"/>
      <c r="H9" s="14"/>
      <c r="I9" s="17" t="s">
        <v>164</v>
      </c>
      <c r="J9" s="29" t="s">
        <v>168</v>
      </c>
      <c r="K9" s="17" t="s">
        <v>27</v>
      </c>
    </row>
    <row r="10" spans="1:11" ht="24">
      <c r="A10" s="14"/>
      <c r="B10" s="17" t="s">
        <v>25</v>
      </c>
      <c r="C10" s="29" t="s">
        <v>161</v>
      </c>
      <c r="D10" s="26" t="s">
        <v>92</v>
      </c>
      <c r="E10" s="24"/>
      <c r="F10" s="24"/>
      <c r="G10" s="14"/>
      <c r="H10" s="14"/>
      <c r="I10" s="17" t="s">
        <v>165</v>
      </c>
      <c r="J10" s="29" t="s">
        <v>169</v>
      </c>
      <c r="K10" s="17" t="s">
        <v>28</v>
      </c>
    </row>
    <row r="11" spans="1:11" ht="24">
      <c r="A11" s="15"/>
      <c r="B11" s="18"/>
      <c r="C11" s="31"/>
      <c r="D11" s="26" t="s">
        <v>93</v>
      </c>
      <c r="E11" s="46"/>
      <c r="F11" s="46"/>
      <c r="G11" s="15"/>
      <c r="H11" s="15"/>
      <c r="I11" s="18"/>
      <c r="J11" s="18"/>
      <c r="K11" s="18"/>
    </row>
    <row r="12" spans="1:11" ht="24">
      <c r="A12" s="5">
        <v>2</v>
      </c>
      <c r="B12" s="16" t="s">
        <v>23</v>
      </c>
      <c r="C12" s="30" t="s">
        <v>141</v>
      </c>
      <c r="D12" s="25" t="s">
        <v>171</v>
      </c>
      <c r="E12" s="23">
        <v>404000</v>
      </c>
      <c r="F12" s="23">
        <v>404000</v>
      </c>
      <c r="G12" s="23">
        <v>404000</v>
      </c>
      <c r="H12" s="23">
        <v>404000</v>
      </c>
      <c r="I12" s="16" t="s">
        <v>125</v>
      </c>
      <c r="J12" s="16" t="s">
        <v>144</v>
      </c>
      <c r="K12" s="16" t="s">
        <v>1132</v>
      </c>
    </row>
    <row r="13" spans="1:11" ht="24">
      <c r="A13" s="14"/>
      <c r="B13" s="17" t="s">
        <v>29</v>
      </c>
      <c r="C13" s="29" t="s">
        <v>160</v>
      </c>
      <c r="D13" s="26" t="s">
        <v>172</v>
      </c>
      <c r="E13" s="24"/>
      <c r="F13" s="24"/>
      <c r="G13" s="14"/>
      <c r="H13" s="14"/>
      <c r="I13" s="17" t="s">
        <v>126</v>
      </c>
      <c r="J13" s="29" t="s">
        <v>168</v>
      </c>
      <c r="K13" s="17" t="s">
        <v>27</v>
      </c>
    </row>
    <row r="14" spans="1:11" ht="24">
      <c r="A14" s="14"/>
      <c r="B14" s="17" t="s">
        <v>30</v>
      </c>
      <c r="C14" s="29" t="s">
        <v>170</v>
      </c>
      <c r="D14" s="26" t="s">
        <v>1121</v>
      </c>
      <c r="E14" s="24"/>
      <c r="F14" s="24"/>
      <c r="G14" s="14"/>
      <c r="H14" s="14"/>
      <c r="I14" s="17" t="s">
        <v>91</v>
      </c>
      <c r="J14" s="29" t="s">
        <v>173</v>
      </c>
      <c r="K14" s="17" t="s">
        <v>28</v>
      </c>
    </row>
    <row r="15" spans="1:11" ht="24">
      <c r="A15" s="15"/>
      <c r="B15" s="18"/>
      <c r="C15" s="31"/>
      <c r="D15" s="27" t="s">
        <v>95</v>
      </c>
      <c r="E15" s="46"/>
      <c r="F15" s="46"/>
      <c r="G15" s="15"/>
      <c r="H15" s="15"/>
      <c r="I15" s="18"/>
      <c r="J15" s="18" t="s">
        <v>174</v>
      </c>
      <c r="K15" s="18"/>
    </row>
    <row r="16" spans="1:11" ht="24">
      <c r="A16" s="5">
        <v>3</v>
      </c>
      <c r="B16" s="16" t="s">
        <v>31</v>
      </c>
      <c r="C16" s="30" t="s">
        <v>141</v>
      </c>
      <c r="D16" s="25" t="s">
        <v>175</v>
      </c>
      <c r="E16" s="19">
        <v>1520000</v>
      </c>
      <c r="F16" s="19">
        <v>1520000</v>
      </c>
      <c r="G16" s="19">
        <v>1520000</v>
      </c>
      <c r="H16" s="19">
        <v>1520000</v>
      </c>
      <c r="I16" s="30" t="s">
        <v>125</v>
      </c>
      <c r="J16" s="16" t="s">
        <v>144</v>
      </c>
      <c r="K16" s="16" t="s">
        <v>1132</v>
      </c>
    </row>
    <row r="17" spans="1:11" ht="24">
      <c r="A17" s="14"/>
      <c r="B17" s="17" t="s">
        <v>98</v>
      </c>
      <c r="C17" s="29" t="s">
        <v>160</v>
      </c>
      <c r="D17" s="26" t="s">
        <v>1123</v>
      </c>
      <c r="E17" s="14"/>
      <c r="F17" s="14"/>
      <c r="G17" s="14"/>
      <c r="H17" s="14"/>
      <c r="I17" s="29" t="s">
        <v>126</v>
      </c>
      <c r="J17" s="17" t="s">
        <v>168</v>
      </c>
      <c r="K17" s="21" t="s">
        <v>27</v>
      </c>
    </row>
    <row r="18" spans="1:11" ht="24">
      <c r="A18" s="14"/>
      <c r="B18" s="17"/>
      <c r="C18" s="29" t="s">
        <v>170</v>
      </c>
      <c r="D18" s="17" t="s">
        <v>1122</v>
      </c>
      <c r="E18" s="14"/>
      <c r="F18" s="14"/>
      <c r="G18" s="14"/>
      <c r="H18" s="14"/>
      <c r="I18" s="29" t="s">
        <v>91</v>
      </c>
      <c r="J18" s="17" t="s">
        <v>173</v>
      </c>
      <c r="K18" s="21" t="s">
        <v>28</v>
      </c>
    </row>
    <row r="19" spans="1:11" ht="24">
      <c r="A19" s="14"/>
      <c r="B19" s="17"/>
      <c r="C19" s="17"/>
      <c r="D19" s="17" t="s">
        <v>92</v>
      </c>
      <c r="E19" s="14"/>
      <c r="F19" s="14"/>
      <c r="G19" s="14"/>
      <c r="H19" s="14"/>
      <c r="I19" s="29"/>
      <c r="J19" s="17" t="s">
        <v>174</v>
      </c>
      <c r="K19" s="21"/>
    </row>
    <row r="20" spans="1:11" ht="24">
      <c r="A20" s="15"/>
      <c r="B20" s="18"/>
      <c r="C20" s="18"/>
      <c r="D20" s="18" t="s">
        <v>101</v>
      </c>
      <c r="E20" s="15"/>
      <c r="F20" s="15"/>
      <c r="G20" s="15"/>
      <c r="H20" s="15"/>
      <c r="I20" s="31"/>
      <c r="J20" s="18"/>
      <c r="K20" s="22"/>
    </row>
    <row r="21" spans="1:11" ht="24">
      <c r="A21" s="4"/>
      <c r="B21" s="1"/>
      <c r="C21" s="1"/>
      <c r="D21" s="1"/>
      <c r="E21" s="4"/>
      <c r="F21" s="4"/>
      <c r="G21" s="4"/>
      <c r="H21" s="4"/>
      <c r="I21" s="1"/>
      <c r="J21" s="1"/>
      <c r="K21" s="1"/>
    </row>
    <row r="22" spans="1:11" ht="24">
      <c r="A22" s="4"/>
      <c r="B22" s="1"/>
      <c r="C22" s="1"/>
      <c r="D22" s="1"/>
      <c r="E22" s="4"/>
      <c r="F22" s="4"/>
      <c r="G22" s="4"/>
      <c r="H22" s="4"/>
      <c r="I22" s="1"/>
      <c r="J22" s="1"/>
      <c r="K22" s="1"/>
    </row>
    <row r="23" spans="1:11" ht="24">
      <c r="A23" s="4"/>
      <c r="B23" s="1"/>
      <c r="C23" s="1"/>
      <c r="D23" s="1"/>
      <c r="E23" s="4"/>
      <c r="F23" s="4"/>
      <c r="G23" s="4"/>
      <c r="H23" s="4"/>
      <c r="I23" s="1"/>
      <c r="J23" s="1"/>
      <c r="K23" s="1">
        <v>77</v>
      </c>
    </row>
    <row r="24" spans="1:11" ht="24">
      <c r="A24" s="5">
        <v>4</v>
      </c>
      <c r="B24" s="16" t="s">
        <v>32</v>
      </c>
      <c r="C24" s="30" t="s">
        <v>100</v>
      </c>
      <c r="D24" s="16" t="s">
        <v>106</v>
      </c>
      <c r="E24" s="23">
        <v>1111396</v>
      </c>
      <c r="F24" s="23">
        <v>1111396</v>
      </c>
      <c r="G24" s="23">
        <v>1111396</v>
      </c>
      <c r="H24" s="23">
        <v>1111396</v>
      </c>
      <c r="I24" s="16" t="s">
        <v>107</v>
      </c>
      <c r="J24" s="16" t="s">
        <v>96</v>
      </c>
      <c r="K24" s="16" t="s">
        <v>1132</v>
      </c>
    </row>
    <row r="25" spans="1:11" ht="24">
      <c r="A25" s="14"/>
      <c r="B25" s="17" t="s">
        <v>145</v>
      </c>
      <c r="C25" s="29" t="s">
        <v>102</v>
      </c>
      <c r="D25" s="17" t="s">
        <v>1124</v>
      </c>
      <c r="E25" s="24"/>
      <c r="F25" s="14"/>
      <c r="G25" s="14"/>
      <c r="H25" s="14"/>
      <c r="I25" s="17" t="s">
        <v>108</v>
      </c>
      <c r="J25" s="17" t="s">
        <v>110</v>
      </c>
      <c r="K25" s="17" t="s">
        <v>27</v>
      </c>
    </row>
    <row r="26" spans="1:11" ht="24">
      <c r="A26" s="14"/>
      <c r="B26" s="17" t="s">
        <v>146</v>
      </c>
      <c r="C26" s="29" t="s">
        <v>103</v>
      </c>
      <c r="D26" s="17" t="s">
        <v>1025</v>
      </c>
      <c r="E26" s="24"/>
      <c r="F26" s="14"/>
      <c r="G26" s="14"/>
      <c r="H26" s="14"/>
      <c r="I26" s="17" t="s">
        <v>109</v>
      </c>
      <c r="J26" s="17" t="s">
        <v>97</v>
      </c>
      <c r="K26" s="17" t="s">
        <v>28</v>
      </c>
    </row>
    <row r="27" spans="1:11" ht="24">
      <c r="A27" s="14"/>
      <c r="B27" s="17"/>
      <c r="C27" s="29" t="s">
        <v>104</v>
      </c>
      <c r="D27" s="17"/>
      <c r="E27" s="24"/>
      <c r="F27" s="14"/>
      <c r="G27" s="14"/>
      <c r="H27" s="14"/>
      <c r="I27" s="17"/>
      <c r="J27" s="17" t="s">
        <v>94</v>
      </c>
      <c r="K27" s="17"/>
    </row>
    <row r="28" spans="1:11" ht="24">
      <c r="A28" s="14"/>
      <c r="B28" s="17"/>
      <c r="C28" s="29" t="s">
        <v>105</v>
      </c>
      <c r="D28" s="17"/>
      <c r="E28" s="24"/>
      <c r="F28" s="14"/>
      <c r="G28" s="14"/>
      <c r="H28" s="14"/>
      <c r="I28" s="17"/>
      <c r="J28" s="17"/>
      <c r="K28" s="17"/>
    </row>
    <row r="29" spans="1:11" ht="24">
      <c r="A29" s="15"/>
      <c r="B29" s="18"/>
      <c r="C29" s="31"/>
      <c r="D29" s="18"/>
      <c r="E29" s="46"/>
      <c r="F29" s="15"/>
      <c r="G29" s="15"/>
      <c r="H29" s="15"/>
      <c r="I29" s="18"/>
      <c r="J29" s="18"/>
      <c r="K29" s="18"/>
    </row>
    <row r="30" spans="1:11" ht="24">
      <c r="A30" s="5">
        <v>5</v>
      </c>
      <c r="B30" s="16" t="s">
        <v>33</v>
      </c>
      <c r="C30" s="16" t="s">
        <v>116</v>
      </c>
      <c r="D30" s="26" t="s">
        <v>111</v>
      </c>
      <c r="E30" s="19">
        <v>240000</v>
      </c>
      <c r="F30" s="19">
        <v>240000</v>
      </c>
      <c r="G30" s="19">
        <v>240000</v>
      </c>
      <c r="H30" s="19">
        <v>240000</v>
      </c>
      <c r="I30" s="16" t="s">
        <v>107</v>
      </c>
      <c r="J30" s="16" t="s">
        <v>117</v>
      </c>
      <c r="K30" s="16" t="s">
        <v>1132</v>
      </c>
    </row>
    <row r="31" spans="1:11" ht="24">
      <c r="A31" s="14"/>
      <c r="B31" s="17" t="s">
        <v>34</v>
      </c>
      <c r="C31" s="17" t="s">
        <v>36</v>
      </c>
      <c r="D31" s="17" t="s">
        <v>112</v>
      </c>
      <c r="E31" s="14"/>
      <c r="F31" s="14"/>
      <c r="G31" s="14"/>
      <c r="H31" s="14"/>
      <c r="I31" s="17" t="s">
        <v>108</v>
      </c>
      <c r="J31" s="17" t="s">
        <v>118</v>
      </c>
      <c r="K31" s="17" t="s">
        <v>27</v>
      </c>
    </row>
    <row r="32" spans="1:11" ht="24">
      <c r="A32" s="14"/>
      <c r="B32" s="17" t="s">
        <v>35</v>
      </c>
      <c r="C32" s="17" t="s">
        <v>37</v>
      </c>
      <c r="D32" s="17" t="s">
        <v>113</v>
      </c>
      <c r="E32" s="14"/>
      <c r="F32" s="14"/>
      <c r="G32" s="14"/>
      <c r="H32" s="14"/>
      <c r="I32" s="17" t="s">
        <v>114</v>
      </c>
      <c r="J32" s="17" t="s">
        <v>119</v>
      </c>
      <c r="K32" s="17" t="s">
        <v>28</v>
      </c>
    </row>
    <row r="33" spans="1:11" ht="24">
      <c r="A33" s="14"/>
      <c r="B33" s="17"/>
      <c r="C33" s="17" t="s">
        <v>38</v>
      </c>
      <c r="D33" s="17"/>
      <c r="E33" s="14"/>
      <c r="F33" s="14"/>
      <c r="G33" s="14"/>
      <c r="H33" s="14"/>
      <c r="I33" s="17" t="s">
        <v>115</v>
      </c>
      <c r="J33" s="17" t="s">
        <v>120</v>
      </c>
      <c r="K33" s="17"/>
    </row>
    <row r="34" spans="1:11" ht="24">
      <c r="A34" s="15"/>
      <c r="B34" s="18"/>
      <c r="C34" s="18"/>
      <c r="D34" s="18"/>
      <c r="E34" s="15"/>
      <c r="F34" s="15"/>
      <c r="G34" s="15"/>
      <c r="H34" s="15"/>
      <c r="I34" s="18" t="s">
        <v>108</v>
      </c>
      <c r="J34" s="18"/>
      <c r="K34" s="18"/>
    </row>
    <row r="35" spans="1:11" ht="24">
      <c r="A35" s="5">
        <v>6</v>
      </c>
      <c r="B35" s="16" t="s">
        <v>121</v>
      </c>
      <c r="C35" s="16" t="s">
        <v>127</v>
      </c>
      <c r="D35" s="16" t="s">
        <v>124</v>
      </c>
      <c r="E35" s="19">
        <v>20000</v>
      </c>
      <c r="F35" s="19">
        <v>20000</v>
      </c>
      <c r="G35" s="19">
        <v>20000</v>
      </c>
      <c r="H35" s="19">
        <v>20000</v>
      </c>
      <c r="I35" s="16" t="s">
        <v>125</v>
      </c>
      <c r="J35" s="16" t="s">
        <v>130</v>
      </c>
      <c r="K35" s="16" t="s">
        <v>26</v>
      </c>
    </row>
    <row r="36" spans="1:11" ht="24">
      <c r="A36" s="14"/>
      <c r="B36" s="17" t="s">
        <v>123</v>
      </c>
      <c r="C36" s="17" t="s">
        <v>128</v>
      </c>
      <c r="D36" s="17" t="s">
        <v>30</v>
      </c>
      <c r="E36" s="14"/>
      <c r="F36" s="14"/>
      <c r="G36" s="14"/>
      <c r="H36" s="14"/>
      <c r="I36" s="17" t="s">
        <v>126</v>
      </c>
      <c r="J36" s="17" t="s">
        <v>131</v>
      </c>
      <c r="K36" s="17" t="s">
        <v>27</v>
      </c>
    </row>
    <row r="37" spans="1:11" ht="24">
      <c r="A37" s="15"/>
      <c r="B37" s="18" t="s">
        <v>147</v>
      </c>
      <c r="C37" s="18" t="s">
        <v>129</v>
      </c>
      <c r="D37" s="18"/>
      <c r="E37" s="15"/>
      <c r="F37" s="15"/>
      <c r="G37" s="15"/>
      <c r="H37" s="15"/>
      <c r="I37" s="18"/>
      <c r="J37" s="18" t="s">
        <v>241</v>
      </c>
      <c r="K37" s="18" t="s">
        <v>28</v>
      </c>
    </row>
    <row r="38" spans="1:11" ht="24">
      <c r="A38" s="34"/>
      <c r="B38" s="28"/>
      <c r="C38" s="28"/>
      <c r="D38" s="28"/>
      <c r="E38" s="34"/>
      <c r="F38" s="34"/>
      <c r="G38" s="34"/>
      <c r="H38" s="34"/>
      <c r="I38" s="28"/>
      <c r="J38" s="28"/>
      <c r="K38" s="28"/>
    </row>
    <row r="39" spans="1:11" ht="24">
      <c r="A39" s="34"/>
      <c r="B39" s="28"/>
      <c r="C39" s="28"/>
      <c r="D39" s="28"/>
      <c r="E39" s="34"/>
      <c r="F39" s="34"/>
      <c r="G39" s="34"/>
      <c r="H39" s="34"/>
      <c r="I39" s="28"/>
      <c r="J39" s="28"/>
      <c r="K39" s="28">
        <v>78</v>
      </c>
    </row>
    <row r="40" spans="1:11" ht="24">
      <c r="A40" s="14">
        <v>7</v>
      </c>
      <c r="B40" s="17" t="s">
        <v>132</v>
      </c>
      <c r="C40" s="17" t="s">
        <v>134</v>
      </c>
      <c r="D40" s="17" t="s">
        <v>124</v>
      </c>
      <c r="E40" s="77">
        <v>7200</v>
      </c>
      <c r="F40" s="77">
        <v>7200</v>
      </c>
      <c r="G40" s="77">
        <v>7200</v>
      </c>
      <c r="H40" s="77">
        <v>7200</v>
      </c>
      <c r="I40" s="17" t="s">
        <v>125</v>
      </c>
      <c r="J40" s="17" t="s">
        <v>137</v>
      </c>
      <c r="K40" s="16" t="s">
        <v>1132</v>
      </c>
    </row>
    <row r="41" spans="1:11" ht="24">
      <c r="A41" s="14"/>
      <c r="B41" s="17" t="s">
        <v>133</v>
      </c>
      <c r="C41" s="17" t="s">
        <v>135</v>
      </c>
      <c r="D41" s="17" t="s">
        <v>30</v>
      </c>
      <c r="E41" s="14"/>
      <c r="F41" s="14"/>
      <c r="G41" s="14"/>
      <c r="H41" s="14"/>
      <c r="I41" s="17" t="s">
        <v>126</v>
      </c>
      <c r="J41" s="17" t="s">
        <v>138</v>
      </c>
      <c r="K41" s="17" t="s">
        <v>27</v>
      </c>
    </row>
    <row r="42" spans="1:11" ht="24">
      <c r="A42" s="15"/>
      <c r="B42" s="18"/>
      <c r="C42" s="18" t="s">
        <v>136</v>
      </c>
      <c r="D42" s="18"/>
      <c r="E42" s="15"/>
      <c r="F42" s="15"/>
      <c r="G42" s="15"/>
      <c r="H42" s="15"/>
      <c r="I42" s="18"/>
      <c r="J42" s="18" t="s">
        <v>139</v>
      </c>
      <c r="K42" s="18" t="s">
        <v>28</v>
      </c>
    </row>
    <row r="43" spans="1:11" ht="24">
      <c r="A43" s="5">
        <v>8</v>
      </c>
      <c r="B43" s="16" t="s">
        <v>121</v>
      </c>
      <c r="C43" s="16" t="s">
        <v>141</v>
      </c>
      <c r="D43" s="16" t="s">
        <v>124</v>
      </c>
      <c r="E43" s="19">
        <v>100000</v>
      </c>
      <c r="F43" s="19">
        <v>100000</v>
      </c>
      <c r="G43" s="19">
        <v>100000</v>
      </c>
      <c r="H43" s="19">
        <v>100000</v>
      </c>
      <c r="I43" s="16" t="s">
        <v>125</v>
      </c>
      <c r="J43" s="16" t="s">
        <v>144</v>
      </c>
      <c r="K43" s="16" t="s">
        <v>1132</v>
      </c>
    </row>
    <row r="44" spans="1:11" ht="24">
      <c r="A44" s="14"/>
      <c r="B44" s="17" t="s">
        <v>140</v>
      </c>
      <c r="C44" s="17" t="s">
        <v>142</v>
      </c>
      <c r="D44" s="17" t="s">
        <v>30</v>
      </c>
      <c r="E44" s="14"/>
      <c r="F44" s="14"/>
      <c r="G44" s="14"/>
      <c r="H44" s="14"/>
      <c r="I44" s="17" t="s">
        <v>126</v>
      </c>
      <c r="J44" s="17" t="s">
        <v>148</v>
      </c>
      <c r="K44" s="17" t="s">
        <v>27</v>
      </c>
    </row>
    <row r="45" spans="1:11" ht="24">
      <c r="A45" s="14"/>
      <c r="B45" s="17" t="s">
        <v>133</v>
      </c>
      <c r="C45" s="17" t="s">
        <v>143</v>
      </c>
      <c r="D45" s="17"/>
      <c r="E45" s="14"/>
      <c r="F45" s="14"/>
      <c r="G45" s="14"/>
      <c r="H45" s="14"/>
      <c r="I45" s="17"/>
      <c r="J45" s="17" t="s">
        <v>149</v>
      </c>
      <c r="K45" s="17" t="s">
        <v>28</v>
      </c>
    </row>
    <row r="46" spans="1:11" ht="24">
      <c r="A46" s="15"/>
      <c r="B46" s="18"/>
      <c r="C46" s="18"/>
      <c r="D46" s="18"/>
      <c r="E46" s="15"/>
      <c r="F46" s="15"/>
      <c r="G46" s="15"/>
      <c r="H46" s="15"/>
      <c r="I46" s="18"/>
      <c r="J46" s="18" t="s">
        <v>133</v>
      </c>
      <c r="K46" s="18"/>
    </row>
    <row r="47" spans="1:11" ht="24">
      <c r="A47" s="5">
        <v>9</v>
      </c>
      <c r="B47" s="16" t="s">
        <v>121</v>
      </c>
      <c r="C47" s="16" t="s">
        <v>151</v>
      </c>
      <c r="D47" s="16" t="s">
        <v>124</v>
      </c>
      <c r="E47" s="19">
        <v>50000</v>
      </c>
      <c r="F47" s="19">
        <v>50000</v>
      </c>
      <c r="G47" s="19">
        <v>50000</v>
      </c>
      <c r="H47" s="19">
        <v>50000</v>
      </c>
      <c r="I47" s="16" t="s">
        <v>125</v>
      </c>
      <c r="J47" s="16" t="s">
        <v>144</v>
      </c>
      <c r="K47" s="16" t="s">
        <v>1132</v>
      </c>
    </row>
    <row r="48" spans="1:11" ht="24">
      <c r="A48" s="14"/>
      <c r="B48" s="17" t="s">
        <v>150</v>
      </c>
      <c r="C48" s="17" t="s">
        <v>152</v>
      </c>
      <c r="D48" s="17" t="s">
        <v>30</v>
      </c>
      <c r="E48" s="14"/>
      <c r="F48" s="14"/>
      <c r="G48" s="14"/>
      <c r="H48" s="14"/>
      <c r="I48" s="17" t="s">
        <v>126</v>
      </c>
      <c r="J48" s="17" t="s">
        <v>154</v>
      </c>
      <c r="K48" s="17" t="s">
        <v>27</v>
      </c>
    </row>
    <row r="49" spans="1:11" ht="24">
      <c r="A49" s="15"/>
      <c r="B49" s="18" t="s">
        <v>133</v>
      </c>
      <c r="C49" s="18" t="s">
        <v>153</v>
      </c>
      <c r="D49" s="18"/>
      <c r="E49" s="15"/>
      <c r="F49" s="15"/>
      <c r="G49" s="15"/>
      <c r="H49" s="15"/>
      <c r="I49" s="18"/>
      <c r="J49" s="18" t="s">
        <v>155</v>
      </c>
      <c r="K49" s="18" t="s">
        <v>28</v>
      </c>
    </row>
    <row r="50" spans="1:11" ht="24">
      <c r="A50" s="5">
        <v>10</v>
      </c>
      <c r="B50" s="16" t="s">
        <v>121</v>
      </c>
      <c r="C50" s="16" t="s">
        <v>141</v>
      </c>
      <c r="D50" s="16" t="s">
        <v>124</v>
      </c>
      <c r="E50" s="19">
        <v>30000</v>
      </c>
      <c r="F50" s="19">
        <v>30000</v>
      </c>
      <c r="G50" s="19">
        <v>30000</v>
      </c>
      <c r="H50" s="19">
        <v>30000</v>
      </c>
      <c r="I50" s="16" t="s">
        <v>125</v>
      </c>
      <c r="J50" s="16" t="s">
        <v>144</v>
      </c>
      <c r="K50" s="16" t="s">
        <v>1132</v>
      </c>
    </row>
    <row r="51" spans="1:11" ht="24">
      <c r="A51" s="14"/>
      <c r="B51" s="17" t="s">
        <v>156</v>
      </c>
      <c r="C51" s="17" t="s">
        <v>156</v>
      </c>
      <c r="D51" s="17" t="s">
        <v>30</v>
      </c>
      <c r="E51" s="14"/>
      <c r="F51" s="14"/>
      <c r="G51" s="14"/>
      <c r="H51" s="14"/>
      <c r="I51" s="17" t="s">
        <v>126</v>
      </c>
      <c r="J51" s="17" t="s">
        <v>158</v>
      </c>
      <c r="K51" s="17" t="s">
        <v>27</v>
      </c>
    </row>
    <row r="52" spans="1:11" ht="24">
      <c r="A52" s="15"/>
      <c r="B52" s="18" t="s">
        <v>157</v>
      </c>
      <c r="C52" s="18" t="s">
        <v>157</v>
      </c>
      <c r="D52" s="18"/>
      <c r="E52" s="15"/>
      <c r="F52" s="15"/>
      <c r="G52" s="15"/>
      <c r="H52" s="15"/>
      <c r="I52" s="18"/>
      <c r="J52" s="18" t="s">
        <v>159</v>
      </c>
      <c r="K52" s="18" t="s">
        <v>28</v>
      </c>
    </row>
    <row r="53" spans="1:11" ht="24">
      <c r="A53" s="34"/>
      <c r="B53" s="28"/>
      <c r="C53" s="28"/>
      <c r="D53" s="28"/>
      <c r="E53" s="34"/>
      <c r="F53" s="34"/>
      <c r="G53" s="34"/>
      <c r="H53" s="34"/>
      <c r="I53" s="28"/>
      <c r="J53" s="28"/>
      <c r="K53" s="28"/>
    </row>
    <row r="54" spans="1:11" ht="24">
      <c r="A54" s="34"/>
      <c r="B54" s="28"/>
      <c r="C54" s="28"/>
      <c r="D54" s="28"/>
      <c r="E54" s="34"/>
      <c r="F54" s="34"/>
      <c r="G54" s="34"/>
      <c r="H54" s="34"/>
      <c r="I54" s="28"/>
      <c r="J54" s="28"/>
      <c r="K54" s="28"/>
    </row>
    <row r="55" spans="1:11" ht="24">
      <c r="A55" s="34"/>
      <c r="B55" s="28"/>
      <c r="C55" s="28"/>
      <c r="D55" s="28"/>
      <c r="E55" s="34"/>
      <c r="F55" s="34"/>
      <c r="G55" s="34"/>
      <c r="H55" s="34"/>
      <c r="I55" s="28"/>
      <c r="J55" s="28"/>
      <c r="K55" s="28">
        <v>79</v>
      </c>
    </row>
    <row r="56" spans="1:11" ht="24">
      <c r="A56" s="14">
        <v>11</v>
      </c>
      <c r="B56" s="17" t="s">
        <v>176</v>
      </c>
      <c r="C56" s="17" t="s">
        <v>178</v>
      </c>
      <c r="D56" s="21" t="s">
        <v>124</v>
      </c>
      <c r="E56" s="72">
        <v>200000</v>
      </c>
      <c r="F56" s="72">
        <v>200000</v>
      </c>
      <c r="G56" s="72">
        <v>200000</v>
      </c>
      <c r="H56" s="72">
        <v>200000</v>
      </c>
      <c r="I56" s="21" t="s">
        <v>125</v>
      </c>
      <c r="J56" s="21" t="s">
        <v>180</v>
      </c>
      <c r="K56" s="16" t="s">
        <v>1132</v>
      </c>
    </row>
    <row r="57" spans="1:11" ht="24">
      <c r="A57" s="14"/>
      <c r="B57" s="17" t="s">
        <v>177</v>
      </c>
      <c r="C57" s="17" t="s">
        <v>177</v>
      </c>
      <c r="D57" s="21" t="s">
        <v>30</v>
      </c>
      <c r="E57" s="24"/>
      <c r="F57" s="24"/>
      <c r="G57" s="24"/>
      <c r="H57" s="24"/>
      <c r="I57" s="21" t="s">
        <v>242</v>
      </c>
      <c r="J57" s="21" t="s">
        <v>181</v>
      </c>
      <c r="K57" s="17" t="s">
        <v>27</v>
      </c>
    </row>
    <row r="58" spans="1:11" ht="24">
      <c r="A58" s="14"/>
      <c r="B58" s="17" t="s">
        <v>122</v>
      </c>
      <c r="C58" s="17" t="s">
        <v>179</v>
      </c>
      <c r="D58" s="21"/>
      <c r="E58" s="24"/>
      <c r="F58" s="24"/>
      <c r="G58" s="24"/>
      <c r="H58" s="24"/>
      <c r="I58" s="35" t="s">
        <v>243</v>
      </c>
      <c r="J58" s="21" t="s">
        <v>182</v>
      </c>
      <c r="K58" s="17" t="s">
        <v>28</v>
      </c>
    </row>
    <row r="59" spans="1:11" ht="24">
      <c r="A59" s="14"/>
      <c r="B59" s="17"/>
      <c r="C59" s="17"/>
      <c r="D59" s="21"/>
      <c r="E59" s="24"/>
      <c r="F59" s="24"/>
      <c r="G59" s="24"/>
      <c r="H59" s="24"/>
      <c r="I59" s="21" t="s">
        <v>181</v>
      </c>
      <c r="J59" s="21" t="s">
        <v>183</v>
      </c>
      <c r="K59" s="21"/>
    </row>
    <row r="60" spans="1:11" ht="24">
      <c r="A60" s="5">
        <v>12</v>
      </c>
      <c r="B60" s="16" t="s">
        <v>184</v>
      </c>
      <c r="C60" s="16" t="s">
        <v>187</v>
      </c>
      <c r="D60" s="16" t="s">
        <v>190</v>
      </c>
      <c r="E60" s="19">
        <v>30000</v>
      </c>
      <c r="F60" s="19">
        <v>30000</v>
      </c>
      <c r="G60" s="19">
        <v>30000</v>
      </c>
      <c r="H60" s="19">
        <v>30000</v>
      </c>
      <c r="I60" s="16" t="s">
        <v>192</v>
      </c>
      <c r="J60" s="16" t="s">
        <v>190</v>
      </c>
      <c r="K60" s="16" t="s">
        <v>1132</v>
      </c>
    </row>
    <row r="61" spans="1:11" ht="24">
      <c r="A61" s="14"/>
      <c r="B61" s="17" t="s">
        <v>185</v>
      </c>
      <c r="C61" s="17" t="s">
        <v>188</v>
      </c>
      <c r="D61" s="17" t="s">
        <v>191</v>
      </c>
      <c r="E61" s="14"/>
      <c r="F61" s="14"/>
      <c r="G61" s="14"/>
      <c r="H61" s="14"/>
      <c r="I61" s="17" t="s">
        <v>193</v>
      </c>
      <c r="J61" s="17" t="s">
        <v>196</v>
      </c>
      <c r="K61" s="17" t="s">
        <v>27</v>
      </c>
    </row>
    <row r="62" spans="1:11" ht="24">
      <c r="A62" s="14"/>
      <c r="B62" s="17" t="s">
        <v>186</v>
      </c>
      <c r="C62" s="17" t="s">
        <v>189</v>
      </c>
      <c r="D62" s="17"/>
      <c r="E62" s="14"/>
      <c r="F62" s="14"/>
      <c r="G62" s="14"/>
      <c r="H62" s="14"/>
      <c r="I62" s="17" t="s">
        <v>194</v>
      </c>
      <c r="J62" s="17" t="s">
        <v>197</v>
      </c>
      <c r="K62" s="17" t="s">
        <v>28</v>
      </c>
    </row>
    <row r="63" spans="1:11" ht="24">
      <c r="A63" s="15"/>
      <c r="B63" s="18"/>
      <c r="C63" s="36" t="s">
        <v>244</v>
      </c>
      <c r="D63" s="18"/>
      <c r="E63" s="15"/>
      <c r="F63" s="15"/>
      <c r="G63" s="15"/>
      <c r="H63" s="15"/>
      <c r="I63" s="18" t="s">
        <v>195</v>
      </c>
      <c r="J63" s="18" t="s">
        <v>198</v>
      </c>
      <c r="K63" s="18"/>
    </row>
    <row r="64" spans="1:11" ht="24">
      <c r="A64" s="5">
        <v>13</v>
      </c>
      <c r="B64" s="16" t="s">
        <v>199</v>
      </c>
      <c r="C64" s="20" t="s">
        <v>201</v>
      </c>
      <c r="D64" s="20" t="s">
        <v>124</v>
      </c>
      <c r="E64" s="23">
        <v>21000</v>
      </c>
      <c r="F64" s="23">
        <v>21000</v>
      </c>
      <c r="G64" s="23">
        <v>21000</v>
      </c>
      <c r="H64" s="23">
        <v>21000</v>
      </c>
      <c r="I64" s="20" t="s">
        <v>125</v>
      </c>
      <c r="J64" s="20" t="s">
        <v>205</v>
      </c>
      <c r="K64" s="16" t="s">
        <v>1132</v>
      </c>
    </row>
    <row r="65" spans="1:11" ht="24">
      <c r="A65" s="14"/>
      <c r="B65" s="17" t="s">
        <v>200</v>
      </c>
      <c r="C65" s="21" t="s">
        <v>153</v>
      </c>
      <c r="D65" s="21" t="s">
        <v>30</v>
      </c>
      <c r="E65" s="24"/>
      <c r="F65" s="24"/>
      <c r="G65" s="24"/>
      <c r="H65" s="24"/>
      <c r="I65" s="21" t="s">
        <v>202</v>
      </c>
      <c r="J65" s="21" t="s">
        <v>206</v>
      </c>
      <c r="K65" s="21" t="s">
        <v>27</v>
      </c>
    </row>
    <row r="66" spans="1:11" ht="24">
      <c r="A66" s="14"/>
      <c r="B66" s="17"/>
      <c r="C66" s="21"/>
      <c r="D66" s="21"/>
      <c r="E66" s="24"/>
      <c r="F66" s="24"/>
      <c r="G66" s="24"/>
      <c r="H66" s="24"/>
      <c r="I66" s="21" t="s">
        <v>203</v>
      </c>
      <c r="J66" s="21"/>
      <c r="K66" s="21" t="s">
        <v>28</v>
      </c>
    </row>
    <row r="67" spans="1:11" ht="24">
      <c r="A67" s="14"/>
      <c r="B67" s="17"/>
      <c r="C67" s="21"/>
      <c r="D67" s="21"/>
      <c r="E67" s="24"/>
      <c r="F67" s="24"/>
      <c r="G67" s="24"/>
      <c r="H67" s="24"/>
      <c r="I67" s="21" t="s">
        <v>204</v>
      </c>
      <c r="J67" s="21"/>
      <c r="K67" s="21"/>
    </row>
    <row r="68" spans="1:11" ht="24">
      <c r="A68" s="14"/>
      <c r="B68" s="17"/>
      <c r="C68" s="21"/>
      <c r="D68" s="21"/>
      <c r="E68" s="24"/>
      <c r="F68" s="24"/>
      <c r="G68" s="24"/>
      <c r="H68" s="24"/>
      <c r="I68" s="21"/>
      <c r="J68" s="21"/>
      <c r="K68" s="21"/>
    </row>
    <row r="69" spans="1:11" ht="24">
      <c r="A69" s="15"/>
      <c r="B69" s="18"/>
      <c r="C69" s="22"/>
      <c r="D69" s="22"/>
      <c r="E69" s="46"/>
      <c r="F69" s="46"/>
      <c r="G69" s="46"/>
      <c r="H69" s="46"/>
      <c r="I69" s="22"/>
      <c r="J69" s="22"/>
      <c r="K69" s="22"/>
    </row>
    <row r="70" spans="1:11" ht="24">
      <c r="A70" s="34"/>
      <c r="B70" s="28"/>
      <c r="C70" s="28"/>
      <c r="D70" s="28"/>
      <c r="E70" s="34"/>
      <c r="F70" s="34"/>
      <c r="G70" s="34"/>
      <c r="H70" s="34"/>
      <c r="I70" s="28"/>
      <c r="J70" s="28"/>
      <c r="K70" s="28"/>
    </row>
    <row r="71" spans="1:11" ht="24">
      <c r="A71" s="34"/>
      <c r="B71" s="28"/>
      <c r="C71" s="28"/>
      <c r="D71" s="28"/>
      <c r="E71" s="34"/>
      <c r="F71" s="34"/>
      <c r="G71" s="34"/>
      <c r="H71" s="34"/>
      <c r="I71" s="28"/>
      <c r="J71" s="28"/>
      <c r="K71" s="28">
        <v>80</v>
      </c>
    </row>
    <row r="72" spans="1:11" ht="24">
      <c r="A72" s="5">
        <v>14</v>
      </c>
      <c r="B72" s="16" t="s">
        <v>207</v>
      </c>
      <c r="C72" s="16" t="s">
        <v>141</v>
      </c>
      <c r="D72" s="16" t="s">
        <v>238</v>
      </c>
      <c r="E72" s="19">
        <v>170000</v>
      </c>
      <c r="F72" s="19">
        <v>170000</v>
      </c>
      <c r="G72" s="19">
        <v>170000</v>
      </c>
      <c r="H72" s="19">
        <v>170000</v>
      </c>
      <c r="I72" s="16" t="s">
        <v>125</v>
      </c>
      <c r="J72" s="16" t="s">
        <v>144</v>
      </c>
      <c r="K72" s="16" t="s">
        <v>1132</v>
      </c>
    </row>
    <row r="73" spans="1:11" ht="24">
      <c r="A73" s="14"/>
      <c r="B73" s="17" t="s">
        <v>208</v>
      </c>
      <c r="C73" s="17" t="s">
        <v>213</v>
      </c>
      <c r="D73" s="17" t="s">
        <v>215</v>
      </c>
      <c r="E73" s="14"/>
      <c r="F73" s="14"/>
      <c r="G73" s="14"/>
      <c r="H73" s="14"/>
      <c r="I73" s="17" t="s">
        <v>164</v>
      </c>
      <c r="J73" s="17" t="s">
        <v>210</v>
      </c>
      <c r="K73" s="21" t="s">
        <v>27</v>
      </c>
    </row>
    <row r="74" spans="1:11" ht="24">
      <c r="A74" s="14"/>
      <c r="B74" s="17" t="s">
        <v>122</v>
      </c>
      <c r="C74" s="17" t="s">
        <v>209</v>
      </c>
      <c r="D74" s="17" t="s">
        <v>216</v>
      </c>
      <c r="E74" s="14"/>
      <c r="F74" s="14"/>
      <c r="G74" s="14"/>
      <c r="H74" s="14"/>
      <c r="I74" s="17" t="s">
        <v>165</v>
      </c>
      <c r="J74" s="17" t="s">
        <v>183</v>
      </c>
      <c r="K74" s="21" t="s">
        <v>28</v>
      </c>
    </row>
    <row r="75" spans="1:11" ht="24">
      <c r="A75" s="14"/>
      <c r="B75" s="17"/>
      <c r="C75" s="17"/>
      <c r="D75" s="17" t="s">
        <v>1125</v>
      </c>
      <c r="E75" s="14"/>
      <c r="F75" s="14"/>
      <c r="G75" s="14"/>
      <c r="H75" s="14"/>
      <c r="I75" s="17"/>
      <c r="J75" s="17"/>
      <c r="K75" s="17"/>
    </row>
    <row r="76" spans="1:11" ht="24">
      <c r="A76" s="14"/>
      <c r="B76" s="17"/>
      <c r="C76" s="17"/>
      <c r="D76" s="17" t="s">
        <v>239</v>
      </c>
      <c r="E76" s="14"/>
      <c r="F76" s="14"/>
      <c r="G76" s="14"/>
      <c r="H76" s="14"/>
      <c r="I76" s="17"/>
      <c r="J76" s="17"/>
      <c r="K76" s="21"/>
    </row>
    <row r="77" spans="1:11" ht="24">
      <c r="A77" s="14"/>
      <c r="B77" s="17"/>
      <c r="C77" s="17"/>
      <c r="D77" s="17" t="s">
        <v>240</v>
      </c>
      <c r="E77" s="14"/>
      <c r="F77" s="14"/>
      <c r="G77" s="14"/>
      <c r="H77" s="14"/>
      <c r="I77" s="17"/>
      <c r="J77" s="17"/>
      <c r="K77" s="21"/>
    </row>
    <row r="78" spans="1:11" ht="24">
      <c r="A78" s="15"/>
      <c r="B78" s="18"/>
      <c r="C78" s="18"/>
      <c r="D78" s="18" t="s">
        <v>1126</v>
      </c>
      <c r="E78" s="15"/>
      <c r="F78" s="15"/>
      <c r="G78" s="15"/>
      <c r="H78" s="15"/>
      <c r="I78" s="18"/>
      <c r="J78" s="18"/>
      <c r="K78" s="22"/>
    </row>
    <row r="79" spans="1:11" ht="24">
      <c r="A79" s="5">
        <v>15</v>
      </c>
      <c r="B79" s="16" t="s">
        <v>211</v>
      </c>
      <c r="C79" s="16" t="s">
        <v>141</v>
      </c>
      <c r="D79" s="16" t="s">
        <v>124</v>
      </c>
      <c r="E79" s="19">
        <v>20200</v>
      </c>
      <c r="F79" s="19">
        <v>20200</v>
      </c>
      <c r="G79" s="19">
        <v>20200</v>
      </c>
      <c r="H79" s="19">
        <v>20200</v>
      </c>
      <c r="I79" s="16" t="s">
        <v>125</v>
      </c>
      <c r="J79" s="16" t="s">
        <v>144</v>
      </c>
      <c r="K79" s="16" t="s">
        <v>1132</v>
      </c>
    </row>
    <row r="80" spans="1:11" ht="24">
      <c r="A80" s="14"/>
      <c r="B80" s="17" t="s">
        <v>212</v>
      </c>
      <c r="C80" s="17" t="s">
        <v>214</v>
      </c>
      <c r="D80" s="17" t="s">
        <v>215</v>
      </c>
      <c r="E80" s="14"/>
      <c r="F80" s="14"/>
      <c r="G80" s="14"/>
      <c r="H80" s="14"/>
      <c r="I80" s="17" t="s">
        <v>164</v>
      </c>
      <c r="J80" s="17" t="s">
        <v>218</v>
      </c>
      <c r="K80" s="21" t="s">
        <v>27</v>
      </c>
    </row>
    <row r="81" spans="1:11" ht="24">
      <c r="A81" s="14"/>
      <c r="B81" s="17"/>
      <c r="C81" s="17" t="s">
        <v>174</v>
      </c>
      <c r="D81" s="17" t="s">
        <v>217</v>
      </c>
      <c r="E81" s="14"/>
      <c r="F81" s="14"/>
      <c r="G81" s="14"/>
      <c r="H81" s="14"/>
      <c r="I81" s="17" t="s">
        <v>165</v>
      </c>
      <c r="J81" s="17"/>
      <c r="K81" s="21" t="s">
        <v>28</v>
      </c>
    </row>
    <row r="82" spans="1:11" ht="24">
      <c r="A82" s="15"/>
      <c r="B82" s="18"/>
      <c r="C82" s="18"/>
      <c r="D82" s="18" t="s">
        <v>1127</v>
      </c>
      <c r="E82" s="15"/>
      <c r="F82" s="15"/>
      <c r="G82" s="15"/>
      <c r="H82" s="15"/>
      <c r="I82" s="18"/>
      <c r="J82" s="18"/>
      <c r="K82" s="18"/>
    </row>
    <row r="83" spans="1:11" ht="24">
      <c r="A83" s="5">
        <v>16</v>
      </c>
      <c r="B83" s="16" t="s">
        <v>219</v>
      </c>
      <c r="C83" s="16" t="s">
        <v>141</v>
      </c>
      <c r="D83" s="37" t="s">
        <v>245</v>
      </c>
      <c r="E83" s="19">
        <v>20200</v>
      </c>
      <c r="F83" s="19">
        <v>20200</v>
      </c>
      <c r="G83" s="19">
        <v>20200</v>
      </c>
      <c r="H83" s="19">
        <v>20200</v>
      </c>
      <c r="I83" s="16" t="s">
        <v>125</v>
      </c>
      <c r="J83" s="16" t="s">
        <v>144</v>
      </c>
      <c r="K83" s="16" t="s">
        <v>1132</v>
      </c>
    </row>
    <row r="84" spans="1:11" ht="24">
      <c r="A84" s="14"/>
      <c r="B84" s="17" t="s">
        <v>220</v>
      </c>
      <c r="C84" s="17" t="s">
        <v>222</v>
      </c>
      <c r="D84" s="33" t="s">
        <v>246</v>
      </c>
      <c r="E84" s="14"/>
      <c r="F84" s="14"/>
      <c r="G84" s="14"/>
      <c r="H84" s="14"/>
      <c r="I84" s="17" t="s">
        <v>164</v>
      </c>
      <c r="J84" s="17" t="s">
        <v>223</v>
      </c>
      <c r="K84" s="17" t="s">
        <v>27</v>
      </c>
    </row>
    <row r="85" spans="1:11" ht="24">
      <c r="A85" s="15"/>
      <c r="B85" s="18" t="s">
        <v>221</v>
      </c>
      <c r="C85" s="18" t="s">
        <v>170</v>
      </c>
      <c r="D85" s="38" t="s">
        <v>1128</v>
      </c>
      <c r="E85" s="15"/>
      <c r="F85" s="15"/>
      <c r="G85" s="15"/>
      <c r="H85" s="15"/>
      <c r="I85" s="18" t="s">
        <v>165</v>
      </c>
      <c r="J85" s="18" t="s">
        <v>224</v>
      </c>
      <c r="K85" s="18" t="s">
        <v>28</v>
      </c>
    </row>
    <row r="86" spans="1:11" ht="24">
      <c r="A86" s="34"/>
      <c r="B86" s="28"/>
      <c r="C86" s="28"/>
      <c r="D86" s="39"/>
      <c r="E86" s="34"/>
      <c r="F86" s="34"/>
      <c r="G86" s="34"/>
      <c r="H86" s="34"/>
      <c r="I86" s="28"/>
      <c r="J86" s="28"/>
      <c r="K86" s="28"/>
    </row>
    <row r="87" spans="1:11" ht="24">
      <c r="A87" s="34"/>
      <c r="B87" s="28"/>
      <c r="C87" s="28"/>
      <c r="D87" s="39"/>
      <c r="E87" s="34"/>
      <c r="F87" s="34"/>
      <c r="G87" s="34"/>
      <c r="H87" s="34"/>
      <c r="I87" s="28"/>
      <c r="J87" s="28"/>
      <c r="K87" s="28">
        <v>81</v>
      </c>
    </row>
    <row r="88" spans="1:11" ht="24">
      <c r="A88" s="5">
        <v>17</v>
      </c>
      <c r="B88" s="16" t="s">
        <v>225</v>
      </c>
      <c r="C88" s="16" t="s">
        <v>141</v>
      </c>
      <c r="D88" s="16" t="s">
        <v>124</v>
      </c>
      <c r="E88" s="19">
        <v>30300</v>
      </c>
      <c r="F88" s="19">
        <v>30300</v>
      </c>
      <c r="G88" s="19">
        <v>30300</v>
      </c>
      <c r="H88" s="19">
        <v>30300</v>
      </c>
      <c r="I88" s="16" t="s">
        <v>125</v>
      </c>
      <c r="J88" s="16" t="s">
        <v>144</v>
      </c>
      <c r="K88" s="16" t="s">
        <v>1132</v>
      </c>
    </row>
    <row r="89" spans="1:11" ht="24">
      <c r="A89" s="14"/>
      <c r="B89" s="17" t="s">
        <v>226</v>
      </c>
      <c r="C89" s="17" t="s">
        <v>227</v>
      </c>
      <c r="D89" s="17" t="s">
        <v>215</v>
      </c>
      <c r="E89" s="14"/>
      <c r="F89" s="14"/>
      <c r="G89" s="14"/>
      <c r="H89" s="14"/>
      <c r="I89" s="17" t="s">
        <v>164</v>
      </c>
      <c r="J89" s="17" t="s">
        <v>229</v>
      </c>
      <c r="K89" s="17" t="s">
        <v>27</v>
      </c>
    </row>
    <row r="90" spans="1:11" ht="24">
      <c r="A90" s="14"/>
      <c r="B90" s="17" t="s">
        <v>221</v>
      </c>
      <c r="C90" s="17" t="s">
        <v>170</v>
      </c>
      <c r="D90" s="17" t="s">
        <v>228</v>
      </c>
      <c r="E90" s="14"/>
      <c r="F90" s="14"/>
      <c r="G90" s="14"/>
      <c r="H90" s="14"/>
      <c r="I90" s="17" t="s">
        <v>165</v>
      </c>
      <c r="J90" s="17" t="s">
        <v>230</v>
      </c>
      <c r="K90" s="17" t="s">
        <v>28</v>
      </c>
    </row>
    <row r="91" spans="1:11" ht="24">
      <c r="A91" s="15"/>
      <c r="B91" s="18"/>
      <c r="C91" s="18"/>
      <c r="D91" s="18" t="s">
        <v>1127</v>
      </c>
      <c r="E91" s="15"/>
      <c r="F91" s="15"/>
      <c r="G91" s="15"/>
      <c r="H91" s="15"/>
      <c r="I91" s="18"/>
      <c r="J91" s="18"/>
      <c r="K91" s="18"/>
    </row>
    <row r="92" spans="1:11" ht="24">
      <c r="A92" s="5">
        <v>18</v>
      </c>
      <c r="B92" s="16" t="s">
        <v>231</v>
      </c>
      <c r="C92" s="16" t="s">
        <v>141</v>
      </c>
      <c r="D92" s="16" t="s">
        <v>124</v>
      </c>
      <c r="E92" s="19">
        <v>43430</v>
      </c>
      <c r="F92" s="19">
        <v>43430</v>
      </c>
      <c r="G92" s="19">
        <v>43430</v>
      </c>
      <c r="H92" s="19">
        <v>43430</v>
      </c>
      <c r="I92" s="16" t="s">
        <v>125</v>
      </c>
      <c r="J92" s="16" t="s">
        <v>144</v>
      </c>
      <c r="K92" s="16" t="s">
        <v>1132</v>
      </c>
    </row>
    <row r="93" spans="1:11" ht="24">
      <c r="A93" s="14"/>
      <c r="B93" s="17" t="s">
        <v>232</v>
      </c>
      <c r="C93" s="17" t="s">
        <v>233</v>
      </c>
      <c r="D93" s="17" t="s">
        <v>215</v>
      </c>
      <c r="E93" s="14"/>
      <c r="F93" s="14"/>
      <c r="G93" s="14"/>
      <c r="H93" s="14"/>
      <c r="I93" s="17" t="s">
        <v>164</v>
      </c>
      <c r="J93" s="17" t="s">
        <v>236</v>
      </c>
      <c r="K93" s="17" t="s">
        <v>27</v>
      </c>
    </row>
    <row r="94" spans="1:11" ht="24">
      <c r="A94" s="14"/>
      <c r="B94" s="17" t="s">
        <v>212</v>
      </c>
      <c r="C94" s="17" t="s">
        <v>234</v>
      </c>
      <c r="D94" s="32" t="s">
        <v>235</v>
      </c>
      <c r="E94" s="14"/>
      <c r="F94" s="14"/>
      <c r="G94" s="14"/>
      <c r="H94" s="14"/>
      <c r="I94" s="17" t="s">
        <v>165</v>
      </c>
      <c r="J94" s="17" t="s">
        <v>237</v>
      </c>
      <c r="K94" s="17" t="s">
        <v>28</v>
      </c>
    </row>
    <row r="95" spans="1:11" ht="24">
      <c r="A95" s="15"/>
      <c r="B95" s="18"/>
      <c r="C95" s="18"/>
      <c r="D95" s="18" t="s">
        <v>1129</v>
      </c>
      <c r="E95" s="15"/>
      <c r="F95" s="15"/>
      <c r="G95" s="15"/>
      <c r="H95" s="15"/>
      <c r="I95" s="18"/>
      <c r="J95" s="18" t="s">
        <v>170</v>
      </c>
      <c r="K95" s="18"/>
    </row>
    <row r="96" spans="1:11" ht="24">
      <c r="A96" s="5">
        <v>19</v>
      </c>
      <c r="B96" s="16" t="s">
        <v>247</v>
      </c>
      <c r="C96" s="16" t="s">
        <v>248</v>
      </c>
      <c r="D96" s="16" t="s">
        <v>238</v>
      </c>
      <c r="E96" s="19">
        <v>100000</v>
      </c>
      <c r="F96" s="19">
        <v>100000</v>
      </c>
      <c r="G96" s="19">
        <v>100000</v>
      </c>
      <c r="H96" s="19">
        <v>100000</v>
      </c>
      <c r="I96" s="16" t="s">
        <v>251</v>
      </c>
      <c r="J96" s="16" t="s">
        <v>252</v>
      </c>
      <c r="K96" s="16" t="s">
        <v>1132</v>
      </c>
    </row>
    <row r="97" spans="1:11" ht="24">
      <c r="A97" s="14"/>
      <c r="B97" s="17" t="s">
        <v>25</v>
      </c>
      <c r="C97" s="32" t="s">
        <v>249</v>
      </c>
      <c r="D97" s="17" t="s">
        <v>30</v>
      </c>
      <c r="E97" s="14"/>
      <c r="F97" s="14"/>
      <c r="G97" s="14"/>
      <c r="H97" s="14"/>
      <c r="I97" s="17" t="s">
        <v>164</v>
      </c>
      <c r="J97" s="17" t="s">
        <v>253</v>
      </c>
      <c r="K97" s="17" t="s">
        <v>27</v>
      </c>
    </row>
    <row r="98" spans="1:11" ht="24">
      <c r="A98" s="14"/>
      <c r="B98" s="17"/>
      <c r="C98" s="17" t="s">
        <v>250</v>
      </c>
      <c r="D98" s="17" t="s">
        <v>239</v>
      </c>
      <c r="E98" s="14"/>
      <c r="F98" s="14"/>
      <c r="G98" s="14"/>
      <c r="H98" s="14"/>
      <c r="I98" s="17" t="s">
        <v>165</v>
      </c>
      <c r="J98" s="17" t="s">
        <v>254</v>
      </c>
      <c r="K98" s="17" t="s">
        <v>28</v>
      </c>
    </row>
    <row r="99" spans="1:11" ht="24">
      <c r="A99" s="14"/>
      <c r="B99" s="17"/>
      <c r="C99" s="32" t="s">
        <v>258</v>
      </c>
      <c r="D99" s="17"/>
      <c r="E99" s="14"/>
      <c r="F99" s="14"/>
      <c r="G99" s="14"/>
      <c r="H99" s="14"/>
      <c r="I99" s="17"/>
      <c r="J99" s="17" t="s">
        <v>255</v>
      </c>
      <c r="K99" s="17"/>
    </row>
    <row r="100" spans="1:11" ht="24">
      <c r="A100" s="14"/>
      <c r="B100" s="17"/>
      <c r="C100" s="17" t="s">
        <v>259</v>
      </c>
      <c r="D100" s="17"/>
      <c r="E100" s="14"/>
      <c r="F100" s="14"/>
      <c r="G100" s="14"/>
      <c r="H100" s="14"/>
      <c r="I100" s="17"/>
      <c r="J100" s="17"/>
      <c r="K100" s="17"/>
    </row>
    <row r="101" spans="1:11" ht="24">
      <c r="A101" s="15"/>
      <c r="B101" s="18"/>
      <c r="C101" s="205" t="s">
        <v>260</v>
      </c>
      <c r="D101" s="18"/>
      <c r="E101" s="15"/>
      <c r="F101" s="15"/>
      <c r="G101" s="15"/>
      <c r="H101" s="15"/>
      <c r="I101" s="18"/>
      <c r="J101" s="18"/>
      <c r="K101" s="18"/>
    </row>
    <row r="102" spans="1:11" ht="24">
      <c r="A102" s="34"/>
      <c r="B102" s="28"/>
      <c r="C102" s="186"/>
      <c r="D102" s="28"/>
      <c r="E102" s="34"/>
      <c r="F102" s="34"/>
      <c r="G102" s="34"/>
      <c r="H102" s="34"/>
      <c r="I102" s="28"/>
      <c r="J102" s="28"/>
      <c r="K102" s="28"/>
    </row>
    <row r="103" spans="1:11" ht="24">
      <c r="A103" s="34"/>
      <c r="B103" s="28"/>
      <c r="C103" s="186"/>
      <c r="D103" s="28"/>
      <c r="E103" s="34"/>
      <c r="F103" s="34"/>
      <c r="G103" s="34"/>
      <c r="H103" s="34"/>
      <c r="I103" s="28"/>
      <c r="J103" s="28"/>
      <c r="K103" s="28">
        <v>82</v>
      </c>
    </row>
    <row r="104" spans="1:11" ht="24">
      <c r="A104" s="5">
        <v>20</v>
      </c>
      <c r="B104" s="16" t="s">
        <v>263</v>
      </c>
      <c r="C104" s="43" t="s">
        <v>248</v>
      </c>
      <c r="D104" s="16" t="s">
        <v>261</v>
      </c>
      <c r="E104" s="19">
        <v>100000</v>
      </c>
      <c r="F104" s="19">
        <v>100000</v>
      </c>
      <c r="G104" s="19">
        <v>100000</v>
      </c>
      <c r="H104" s="19">
        <v>100000</v>
      </c>
      <c r="I104" s="16" t="s">
        <v>251</v>
      </c>
      <c r="J104" s="16" t="s">
        <v>264</v>
      </c>
      <c r="K104" s="16" t="s">
        <v>1132</v>
      </c>
    </row>
    <row r="105" spans="1:11" ht="24">
      <c r="A105" s="14"/>
      <c r="B105" s="17" t="s">
        <v>146</v>
      </c>
      <c r="C105" s="40" t="s">
        <v>256</v>
      </c>
      <c r="D105" s="17" t="s">
        <v>262</v>
      </c>
      <c r="E105" s="14"/>
      <c r="F105" s="14"/>
      <c r="G105" s="14"/>
      <c r="H105" s="14"/>
      <c r="I105" s="17" t="s">
        <v>164</v>
      </c>
      <c r="J105" s="17" t="s">
        <v>265</v>
      </c>
      <c r="K105" s="17" t="s">
        <v>27</v>
      </c>
    </row>
    <row r="106" spans="1:11" ht="24">
      <c r="A106" s="14"/>
      <c r="B106" s="41"/>
      <c r="C106" s="40" t="s">
        <v>257</v>
      </c>
      <c r="D106" s="41"/>
      <c r="E106" s="14"/>
      <c r="F106" s="14"/>
      <c r="G106" s="14"/>
      <c r="H106" s="14"/>
      <c r="I106" s="17" t="s">
        <v>165</v>
      </c>
      <c r="J106" s="17" t="s">
        <v>266</v>
      </c>
      <c r="K106" s="17" t="s">
        <v>28</v>
      </c>
    </row>
    <row r="107" spans="1:11" ht="24">
      <c r="A107" s="15"/>
      <c r="B107" s="42"/>
      <c r="C107" s="44" t="s">
        <v>25</v>
      </c>
      <c r="D107" s="42"/>
      <c r="E107" s="47"/>
      <c r="F107" s="47"/>
      <c r="G107" s="47"/>
      <c r="H107" s="47"/>
      <c r="I107" s="42"/>
      <c r="J107" s="18" t="s">
        <v>255</v>
      </c>
      <c r="K107" s="18"/>
    </row>
    <row r="108" spans="1:11" ht="24">
      <c r="A108" s="5">
        <v>21</v>
      </c>
      <c r="B108" s="16" t="s">
        <v>743</v>
      </c>
      <c r="C108" s="54" t="s">
        <v>736</v>
      </c>
      <c r="D108" s="61" t="s">
        <v>713</v>
      </c>
      <c r="E108" s="203">
        <v>200000</v>
      </c>
      <c r="F108" s="60"/>
      <c r="G108" s="20"/>
      <c r="H108" s="20"/>
      <c r="I108" s="20" t="s">
        <v>740</v>
      </c>
      <c r="J108" s="49" t="s">
        <v>744</v>
      </c>
      <c r="K108" s="16" t="s">
        <v>1132</v>
      </c>
    </row>
    <row r="109" spans="1:11" ht="24">
      <c r="A109" s="14"/>
      <c r="B109" s="17" t="s">
        <v>124</v>
      </c>
      <c r="C109" s="56" t="s">
        <v>737</v>
      </c>
      <c r="D109" s="62"/>
      <c r="E109" s="24"/>
      <c r="F109" s="24"/>
      <c r="G109" s="21"/>
      <c r="H109" s="21"/>
      <c r="I109" s="35" t="s">
        <v>741</v>
      </c>
      <c r="J109" s="51" t="s">
        <v>738</v>
      </c>
      <c r="K109" s="17" t="s">
        <v>27</v>
      </c>
    </row>
    <row r="110" spans="1:11" ht="24">
      <c r="A110" s="15"/>
      <c r="B110" s="18" t="s">
        <v>30</v>
      </c>
      <c r="C110" s="18"/>
      <c r="D110" s="18"/>
      <c r="E110" s="15"/>
      <c r="F110" s="15"/>
      <c r="G110" s="22"/>
      <c r="H110" s="22"/>
      <c r="I110" s="98"/>
      <c r="J110" s="98"/>
      <c r="K110" s="17" t="s">
        <v>28</v>
      </c>
    </row>
    <row r="111" spans="1:11" ht="24">
      <c r="A111" s="5">
        <v>22</v>
      </c>
      <c r="B111" s="17" t="s">
        <v>1130</v>
      </c>
      <c r="C111" s="17" t="s">
        <v>1067</v>
      </c>
      <c r="D111" s="62" t="s">
        <v>713</v>
      </c>
      <c r="E111" s="204">
        <v>200000</v>
      </c>
      <c r="F111" s="77">
        <v>250000</v>
      </c>
      <c r="G111" s="21"/>
      <c r="H111" s="21"/>
      <c r="I111" s="21" t="s">
        <v>1070</v>
      </c>
      <c r="J111" s="35" t="s">
        <v>1071</v>
      </c>
      <c r="K111" s="16" t="s">
        <v>1132</v>
      </c>
    </row>
    <row r="112" spans="1:11" ht="24">
      <c r="A112" s="41"/>
      <c r="B112" s="17" t="s">
        <v>1066</v>
      </c>
      <c r="C112" s="17" t="s">
        <v>1068</v>
      </c>
      <c r="D112" s="62"/>
      <c r="E112" s="24"/>
      <c r="F112" s="17"/>
      <c r="G112" s="21"/>
      <c r="H112" s="21"/>
      <c r="I112" s="97"/>
      <c r="J112" s="35"/>
      <c r="K112" s="17" t="s">
        <v>27</v>
      </c>
    </row>
    <row r="113" spans="1:11" ht="24">
      <c r="A113" s="42"/>
      <c r="B113" s="18" t="s">
        <v>186</v>
      </c>
      <c r="C113" s="18" t="s">
        <v>1069</v>
      </c>
      <c r="D113" s="18"/>
      <c r="E113" s="18"/>
      <c r="F113" s="18"/>
      <c r="G113" s="22"/>
      <c r="H113" s="22"/>
      <c r="I113" s="98"/>
      <c r="J113" s="111"/>
      <c r="K113" s="17" t="s">
        <v>28</v>
      </c>
    </row>
    <row r="114" spans="1:11" ht="24">
      <c r="A114" s="155" t="s">
        <v>969</v>
      </c>
      <c r="B114" s="155" t="s">
        <v>1131</v>
      </c>
      <c r="C114" s="192"/>
      <c r="D114" s="192"/>
      <c r="E114" s="198">
        <f>SUM(E8:E113)</f>
        <v>5172126</v>
      </c>
      <c r="F114" s="198">
        <f t="shared" ref="F114:H114" si="0">SUM(F8:F113)</f>
        <v>5022126</v>
      </c>
      <c r="G114" s="198">
        <f t="shared" si="0"/>
        <v>4772126</v>
      </c>
      <c r="H114" s="198">
        <f t="shared" si="0"/>
        <v>4772126</v>
      </c>
      <c r="I114" s="192"/>
      <c r="J114" s="192"/>
      <c r="K114" s="192"/>
    </row>
    <row r="115" spans="1:11" ht="24">
      <c r="A115" s="220"/>
      <c r="B115" s="220"/>
      <c r="C115" s="28"/>
      <c r="D115" s="28"/>
      <c r="E115" s="221"/>
      <c r="F115" s="221"/>
      <c r="G115" s="221"/>
      <c r="H115" s="221"/>
      <c r="I115" s="28"/>
      <c r="J115" s="28"/>
      <c r="K115" s="28"/>
    </row>
    <row r="116" spans="1:11" ht="24">
      <c r="A116" s="220"/>
      <c r="B116" s="220"/>
      <c r="C116" s="28"/>
      <c r="D116" s="28"/>
      <c r="E116" s="221"/>
      <c r="F116" s="221"/>
      <c r="G116" s="221"/>
      <c r="H116" s="221"/>
      <c r="I116" s="28"/>
      <c r="J116" s="28"/>
      <c r="K116" s="28"/>
    </row>
    <row r="117" spans="1:11" ht="24">
      <c r="A117" s="220"/>
      <c r="B117" s="220"/>
      <c r="C117" s="28"/>
      <c r="D117" s="28"/>
      <c r="E117" s="221"/>
      <c r="F117" s="221"/>
      <c r="G117" s="221"/>
      <c r="H117" s="221"/>
      <c r="I117" s="28"/>
      <c r="J117" s="28"/>
      <c r="K117" s="28"/>
    </row>
    <row r="118" spans="1:11" ht="24">
      <c r="A118" s="220"/>
      <c r="B118" s="220"/>
      <c r="C118" s="28"/>
      <c r="D118" s="28"/>
      <c r="E118" s="221"/>
      <c r="F118" s="221"/>
      <c r="G118" s="221"/>
      <c r="H118" s="221"/>
      <c r="I118" s="28"/>
      <c r="J118" s="28"/>
      <c r="K118" s="28"/>
    </row>
    <row r="119" spans="1:11" ht="24">
      <c r="A119" s="220"/>
      <c r="B119" s="220"/>
      <c r="C119" s="28"/>
      <c r="D119" s="28"/>
      <c r="E119" s="221"/>
      <c r="F119" s="221"/>
      <c r="G119" s="221"/>
      <c r="H119" s="221"/>
      <c r="I119" s="28"/>
      <c r="J119" s="28"/>
      <c r="K119" s="28">
        <v>83</v>
      </c>
    </row>
    <row r="120" spans="1:11">
      <c r="E120" s="9">
        <v>22</v>
      </c>
      <c r="F120" s="9">
        <v>21</v>
      </c>
      <c r="G120" s="9">
        <v>20</v>
      </c>
      <c r="H120" s="9">
        <v>20</v>
      </c>
    </row>
    <row r="121" spans="1:11">
      <c r="E121" s="9"/>
      <c r="F121" s="9"/>
      <c r="G121" s="9"/>
      <c r="H121" s="9"/>
    </row>
  </sheetData>
  <mergeCells count="1">
    <mergeCell ref="E5:H5"/>
  </mergeCells>
  <pageMargins left="0.37" right="0.15748031496062992" top="0.94488188976377963" bottom="0.27559055118110237" header="0.31496062992125984" footer="0.19685039370078741"/>
  <pageSetup paperSize="9" scale="9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91"/>
  <sheetViews>
    <sheetView topLeftCell="A40" workbookViewId="0">
      <selection activeCell="G57" sqref="G57"/>
    </sheetView>
  </sheetViews>
  <sheetFormatPr defaultRowHeight="14.25"/>
  <cols>
    <col min="1" max="1" width="5.375" customWidth="1"/>
    <col min="2" max="2" width="22.375" customWidth="1"/>
    <col min="3" max="3" width="18.875" customWidth="1"/>
    <col min="4" max="4" width="18.75" customWidth="1"/>
    <col min="5" max="5" width="9.375" customWidth="1"/>
    <col min="6" max="6" width="9.25" customWidth="1"/>
    <col min="7" max="7" width="9.375" customWidth="1"/>
    <col min="8" max="8" width="9.5" customWidth="1"/>
    <col min="9" max="9" width="12" customWidth="1"/>
    <col min="10" max="10" width="14.75" customWidth="1"/>
    <col min="11" max="11" width="10.625" customWidth="1"/>
  </cols>
  <sheetData>
    <row r="1" spans="1:11" ht="24">
      <c r="A1" s="11" t="s">
        <v>16</v>
      </c>
      <c r="B1" s="12"/>
      <c r="C1" s="12"/>
      <c r="D1" s="12"/>
      <c r="E1" s="12"/>
      <c r="F1" s="189"/>
      <c r="G1" s="12"/>
      <c r="H1" s="12"/>
      <c r="I1" s="12"/>
      <c r="J1" s="12"/>
      <c r="K1" s="12"/>
    </row>
    <row r="2" spans="1:11" ht="24">
      <c r="A2" s="10" t="s">
        <v>267</v>
      </c>
      <c r="B2" s="1"/>
      <c r="C2" s="1"/>
      <c r="D2" s="1"/>
      <c r="E2" s="1"/>
      <c r="F2" s="1"/>
      <c r="G2" s="1"/>
      <c r="H2" s="1"/>
    </row>
    <row r="3" spans="1:11" ht="24">
      <c r="A3" s="10" t="s">
        <v>21</v>
      </c>
      <c r="B3" s="1"/>
      <c r="C3" s="1"/>
      <c r="D3" s="1"/>
      <c r="E3" s="1"/>
      <c r="F3" s="1"/>
      <c r="G3" s="1"/>
      <c r="H3" s="1"/>
    </row>
    <row r="4" spans="1:11" ht="24">
      <c r="A4" s="10" t="s">
        <v>39</v>
      </c>
      <c r="B4" s="1"/>
      <c r="C4" s="1"/>
      <c r="D4" s="1"/>
      <c r="E4" s="1"/>
      <c r="F4" s="1"/>
      <c r="G4" s="1"/>
      <c r="H4" s="1"/>
    </row>
    <row r="5" spans="1:11" ht="24">
      <c r="A5" s="2"/>
      <c r="B5" s="2"/>
      <c r="C5" s="2"/>
      <c r="D5" s="2" t="s">
        <v>1</v>
      </c>
      <c r="E5" s="280" t="s">
        <v>2</v>
      </c>
      <c r="F5" s="281"/>
      <c r="G5" s="281"/>
      <c r="H5" s="282"/>
      <c r="I5" s="2" t="s">
        <v>3</v>
      </c>
      <c r="J5" s="2" t="s">
        <v>4</v>
      </c>
      <c r="K5" s="2" t="s">
        <v>5</v>
      </c>
    </row>
    <row r="6" spans="1:11" ht="24">
      <c r="A6" s="3" t="s">
        <v>6</v>
      </c>
      <c r="B6" s="3" t="s">
        <v>7</v>
      </c>
      <c r="C6" s="3" t="s">
        <v>8</v>
      </c>
      <c r="D6" s="3" t="s">
        <v>9</v>
      </c>
      <c r="E6" s="8">
        <v>2561</v>
      </c>
      <c r="F6" s="8">
        <v>2562</v>
      </c>
      <c r="G6" s="8">
        <v>2563</v>
      </c>
      <c r="H6" s="8">
        <v>2564</v>
      </c>
      <c r="I6" s="3" t="s">
        <v>10</v>
      </c>
      <c r="J6" s="3" t="s">
        <v>11</v>
      </c>
      <c r="K6" s="3" t="s">
        <v>12</v>
      </c>
    </row>
    <row r="7" spans="1:11" ht="24">
      <c r="A7" s="6"/>
      <c r="B7" s="6"/>
      <c r="C7" s="6"/>
      <c r="D7" s="6"/>
      <c r="E7" s="6" t="s">
        <v>13</v>
      </c>
      <c r="F7" s="6" t="s">
        <v>13</v>
      </c>
      <c r="G7" s="6" t="s">
        <v>13</v>
      </c>
      <c r="H7" s="6" t="s">
        <v>13</v>
      </c>
      <c r="I7" s="6"/>
      <c r="J7" s="6"/>
      <c r="K7" s="6"/>
    </row>
    <row r="8" spans="1:11" ht="24">
      <c r="A8" s="5">
        <v>1</v>
      </c>
      <c r="B8" s="16" t="s">
        <v>268</v>
      </c>
      <c r="C8" s="16" t="s">
        <v>269</v>
      </c>
      <c r="D8" s="5" t="s">
        <v>275</v>
      </c>
      <c r="E8" s="19">
        <v>100000</v>
      </c>
      <c r="F8" s="19">
        <v>100000</v>
      </c>
      <c r="G8" s="19">
        <v>100000</v>
      </c>
      <c r="H8" s="19">
        <v>100000</v>
      </c>
      <c r="I8" s="16" t="s">
        <v>362</v>
      </c>
      <c r="J8" s="16" t="s">
        <v>277</v>
      </c>
      <c r="K8" s="16" t="s">
        <v>1132</v>
      </c>
    </row>
    <row r="9" spans="1:11" ht="24">
      <c r="A9" s="14"/>
      <c r="B9" s="17"/>
      <c r="C9" s="17" t="s">
        <v>270</v>
      </c>
      <c r="D9" s="17"/>
      <c r="E9" s="14"/>
      <c r="F9" s="14"/>
      <c r="G9" s="14"/>
      <c r="H9" s="14"/>
      <c r="I9" s="17" t="s">
        <v>1142</v>
      </c>
      <c r="J9" s="17" t="s">
        <v>278</v>
      </c>
      <c r="K9" s="17" t="s">
        <v>27</v>
      </c>
    </row>
    <row r="10" spans="1:11" ht="24">
      <c r="A10" s="14"/>
      <c r="B10" s="17"/>
      <c r="C10" s="17" t="s">
        <v>271</v>
      </c>
      <c r="D10" s="17"/>
      <c r="E10" s="17"/>
      <c r="F10" s="17"/>
      <c r="G10" s="17"/>
      <c r="H10" s="17"/>
      <c r="I10" s="17"/>
      <c r="J10" s="17" t="s">
        <v>279</v>
      </c>
      <c r="K10" s="17" t="s">
        <v>28</v>
      </c>
    </row>
    <row r="11" spans="1:11" ht="24">
      <c r="A11" s="14"/>
      <c r="B11" s="17"/>
      <c r="C11" s="17" t="s">
        <v>272</v>
      </c>
      <c r="D11" s="17"/>
      <c r="E11" s="17"/>
      <c r="F11" s="17"/>
      <c r="G11" s="17"/>
      <c r="H11" s="17"/>
      <c r="I11" s="17"/>
      <c r="J11" s="17" t="s">
        <v>280</v>
      </c>
      <c r="K11" s="17"/>
    </row>
    <row r="12" spans="1:11" ht="24">
      <c r="A12" s="14"/>
      <c r="B12" s="17"/>
      <c r="C12" s="17" t="s">
        <v>273</v>
      </c>
      <c r="D12" s="14"/>
      <c r="E12" s="17"/>
      <c r="F12" s="17"/>
      <c r="G12" s="17"/>
      <c r="H12" s="17"/>
      <c r="I12" s="17"/>
      <c r="J12" s="17" t="s">
        <v>281</v>
      </c>
      <c r="K12" s="17"/>
    </row>
    <row r="13" spans="1:11" ht="24">
      <c r="A13" s="15"/>
      <c r="B13" s="18"/>
      <c r="C13" s="18" t="s">
        <v>274</v>
      </c>
      <c r="D13" s="18"/>
      <c r="E13" s="18"/>
      <c r="F13" s="18"/>
      <c r="G13" s="18"/>
      <c r="H13" s="18"/>
      <c r="I13" s="18"/>
      <c r="J13" s="18"/>
      <c r="K13" s="18"/>
    </row>
    <row r="14" spans="1:11" ht="24">
      <c r="A14" s="5">
        <v>2</v>
      </c>
      <c r="B14" s="16" t="s">
        <v>282</v>
      </c>
      <c r="C14" s="16" t="s">
        <v>269</v>
      </c>
      <c r="D14" s="5" t="s">
        <v>275</v>
      </c>
      <c r="E14" s="19">
        <v>30000</v>
      </c>
      <c r="F14" s="19">
        <v>30000</v>
      </c>
      <c r="G14" s="19">
        <v>30000</v>
      </c>
      <c r="H14" s="19">
        <v>30000</v>
      </c>
      <c r="I14" s="16" t="s">
        <v>362</v>
      </c>
      <c r="J14" s="16" t="s">
        <v>277</v>
      </c>
      <c r="K14" s="16" t="s">
        <v>1132</v>
      </c>
    </row>
    <row r="15" spans="1:11" ht="24">
      <c r="A15" s="14"/>
      <c r="B15" s="17"/>
      <c r="C15" s="17" t="s">
        <v>270</v>
      </c>
      <c r="D15" s="17"/>
      <c r="E15" s="14"/>
      <c r="F15" s="14"/>
      <c r="G15" s="14"/>
      <c r="H15" s="14"/>
      <c r="I15" s="17" t="s">
        <v>1142</v>
      </c>
      <c r="J15" s="17" t="s">
        <v>278</v>
      </c>
      <c r="K15" s="17" t="s">
        <v>27</v>
      </c>
    </row>
    <row r="16" spans="1:11" ht="24">
      <c r="A16" s="14"/>
      <c r="B16" s="17"/>
      <c r="C16" s="17" t="s">
        <v>271</v>
      </c>
      <c r="D16" s="17"/>
      <c r="E16" s="17"/>
      <c r="F16" s="17"/>
      <c r="G16" s="17"/>
      <c r="H16" s="17"/>
      <c r="I16" s="17"/>
      <c r="J16" s="17" t="s">
        <v>279</v>
      </c>
      <c r="K16" s="17" t="s">
        <v>28</v>
      </c>
    </row>
    <row r="17" spans="1:11" ht="24">
      <c r="A17" s="14"/>
      <c r="B17" s="17"/>
      <c r="C17" s="17" t="s">
        <v>272</v>
      </c>
      <c r="D17" s="17"/>
      <c r="E17" s="17"/>
      <c r="F17" s="17"/>
      <c r="G17" s="17"/>
      <c r="H17" s="17"/>
      <c r="I17" s="17"/>
      <c r="J17" s="17" t="s">
        <v>280</v>
      </c>
      <c r="K17" s="17"/>
    </row>
    <row r="18" spans="1:11" ht="24">
      <c r="A18" s="14"/>
      <c r="B18" s="17"/>
      <c r="C18" s="17" t="s">
        <v>273</v>
      </c>
      <c r="D18" s="14"/>
      <c r="E18" s="17"/>
      <c r="F18" s="17"/>
      <c r="G18" s="17"/>
      <c r="H18" s="17"/>
      <c r="I18" s="17"/>
      <c r="J18" s="17" t="s">
        <v>281</v>
      </c>
      <c r="K18" s="17"/>
    </row>
    <row r="19" spans="1:11" ht="24">
      <c r="A19" s="15"/>
      <c r="B19" s="18"/>
      <c r="C19" s="18" t="s">
        <v>274</v>
      </c>
      <c r="D19" s="18"/>
      <c r="E19" s="18"/>
      <c r="F19" s="18"/>
      <c r="G19" s="18"/>
      <c r="H19" s="18"/>
      <c r="I19" s="18"/>
      <c r="J19" s="18"/>
      <c r="K19" s="18"/>
    </row>
    <row r="20" spans="1:11" ht="24">
      <c r="A20" s="4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24">
      <c r="A21" s="4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24">
      <c r="A22" s="4"/>
      <c r="B22" s="1"/>
      <c r="C22" s="1"/>
      <c r="D22" s="4"/>
      <c r="E22" s="1"/>
      <c r="F22" s="1"/>
      <c r="G22" s="1"/>
      <c r="H22" s="1"/>
      <c r="I22" s="1"/>
      <c r="J22" s="1"/>
      <c r="K22" s="1">
        <v>84</v>
      </c>
    </row>
    <row r="23" spans="1:11" ht="24">
      <c r="A23" s="5">
        <v>3</v>
      </c>
      <c r="B23" s="48" t="s">
        <v>287</v>
      </c>
      <c r="C23" s="54" t="s">
        <v>283</v>
      </c>
      <c r="D23" s="5" t="s">
        <v>275</v>
      </c>
      <c r="E23" s="19">
        <v>50000</v>
      </c>
      <c r="F23" s="19">
        <v>50000</v>
      </c>
      <c r="G23" s="19">
        <v>50000</v>
      </c>
      <c r="H23" s="19">
        <v>50000</v>
      </c>
      <c r="I23" s="16" t="s">
        <v>362</v>
      </c>
      <c r="J23" s="54" t="s">
        <v>277</v>
      </c>
      <c r="K23" s="16" t="s">
        <v>1132</v>
      </c>
    </row>
    <row r="24" spans="1:11" ht="24">
      <c r="A24" s="14"/>
      <c r="B24" s="50" t="s">
        <v>288</v>
      </c>
      <c r="C24" s="57" t="s">
        <v>284</v>
      </c>
      <c r="D24" s="17"/>
      <c r="E24" s="14"/>
      <c r="F24" s="14"/>
      <c r="G24" s="14"/>
      <c r="H24" s="14"/>
      <c r="I24" s="17" t="s">
        <v>1142</v>
      </c>
      <c r="J24" s="57" t="s">
        <v>292</v>
      </c>
      <c r="K24" s="62" t="s">
        <v>291</v>
      </c>
    </row>
    <row r="25" spans="1:11" ht="24">
      <c r="A25" s="14"/>
      <c r="B25" s="50" t="s">
        <v>289</v>
      </c>
      <c r="C25" s="56" t="s">
        <v>285</v>
      </c>
      <c r="D25" s="17"/>
      <c r="E25" s="17"/>
      <c r="F25" s="17"/>
      <c r="G25" s="17"/>
      <c r="H25" s="17"/>
      <c r="I25" s="17" t="s">
        <v>276</v>
      </c>
      <c r="J25" s="56" t="s">
        <v>293</v>
      </c>
      <c r="K25" s="62" t="s">
        <v>28</v>
      </c>
    </row>
    <row r="26" spans="1:11" ht="24">
      <c r="A26" s="14"/>
      <c r="B26" s="50"/>
      <c r="C26" s="56" t="s">
        <v>286</v>
      </c>
      <c r="D26" s="14"/>
      <c r="E26" s="17"/>
      <c r="F26" s="17"/>
      <c r="G26" s="17"/>
      <c r="H26" s="17"/>
      <c r="I26" s="17"/>
      <c r="J26" s="56" t="s">
        <v>280</v>
      </c>
      <c r="K26" s="62"/>
    </row>
    <row r="27" spans="1:11" ht="24">
      <c r="A27" s="14"/>
      <c r="B27" s="50"/>
      <c r="C27" s="56" t="s">
        <v>280</v>
      </c>
      <c r="D27" s="17"/>
      <c r="E27" s="17"/>
      <c r="F27" s="17"/>
      <c r="G27" s="17"/>
      <c r="H27" s="17"/>
      <c r="I27" s="17"/>
      <c r="J27" s="17" t="s">
        <v>281</v>
      </c>
      <c r="K27" s="17"/>
    </row>
    <row r="28" spans="1:11" ht="24">
      <c r="A28" s="15"/>
      <c r="B28" s="18"/>
      <c r="C28" s="18" t="s">
        <v>290</v>
      </c>
      <c r="D28" s="18"/>
      <c r="E28" s="18"/>
      <c r="F28" s="18"/>
      <c r="G28" s="18"/>
      <c r="H28" s="18"/>
      <c r="I28" s="18"/>
      <c r="J28" s="18"/>
      <c r="K28" s="18"/>
    </row>
    <row r="29" spans="1:11" ht="24">
      <c r="A29" s="5">
        <v>4</v>
      </c>
      <c r="B29" s="54" t="s">
        <v>1134</v>
      </c>
      <c r="C29" s="54" t="s">
        <v>1137</v>
      </c>
      <c r="D29" s="5" t="s">
        <v>1136</v>
      </c>
      <c r="E29" s="19">
        <v>200000</v>
      </c>
      <c r="F29" s="19">
        <v>200000</v>
      </c>
      <c r="G29" s="19">
        <v>200000</v>
      </c>
      <c r="H29" s="19">
        <v>200000</v>
      </c>
      <c r="I29" s="16" t="s">
        <v>362</v>
      </c>
      <c r="J29" s="54" t="s">
        <v>298</v>
      </c>
      <c r="K29" s="61" t="s">
        <v>302</v>
      </c>
    </row>
    <row r="30" spans="1:11" ht="24">
      <c r="A30" s="14"/>
      <c r="B30" s="56" t="s">
        <v>1135</v>
      </c>
      <c r="C30" s="56" t="s">
        <v>294</v>
      </c>
      <c r="D30" s="17"/>
      <c r="E30" s="14"/>
      <c r="F30" s="14"/>
      <c r="G30" s="14"/>
      <c r="H30" s="14"/>
      <c r="I30" s="17" t="s">
        <v>1142</v>
      </c>
      <c r="J30" s="56" t="s">
        <v>294</v>
      </c>
      <c r="K30" s="62"/>
    </row>
    <row r="31" spans="1:11" ht="24">
      <c r="A31" s="14"/>
      <c r="B31" s="56"/>
      <c r="C31" s="56" t="s">
        <v>295</v>
      </c>
      <c r="D31" s="17"/>
      <c r="E31" s="17"/>
      <c r="F31" s="17"/>
      <c r="G31" s="17"/>
      <c r="H31" s="17"/>
      <c r="I31" s="17"/>
      <c r="J31" s="56" t="s">
        <v>295</v>
      </c>
      <c r="K31" s="62"/>
    </row>
    <row r="32" spans="1:11" ht="24">
      <c r="A32" s="14"/>
      <c r="B32" s="70"/>
      <c r="C32" s="56" t="s">
        <v>299</v>
      </c>
      <c r="D32" s="21"/>
      <c r="E32" s="17"/>
      <c r="F32" s="17"/>
      <c r="G32" s="17"/>
      <c r="H32" s="17"/>
      <c r="I32" s="17"/>
      <c r="J32" s="56" t="s">
        <v>299</v>
      </c>
      <c r="K32" s="17"/>
    </row>
    <row r="33" spans="1:11" ht="24">
      <c r="A33" s="14"/>
      <c r="B33" s="56"/>
      <c r="C33" s="56" t="s">
        <v>300</v>
      </c>
      <c r="D33" s="17"/>
      <c r="E33" s="17"/>
      <c r="F33" s="17"/>
      <c r="G33" s="17"/>
      <c r="H33" s="17"/>
      <c r="I33" s="17"/>
      <c r="J33" s="56" t="s">
        <v>300</v>
      </c>
      <c r="K33" s="17"/>
    </row>
    <row r="34" spans="1:11" ht="24">
      <c r="A34" s="15"/>
      <c r="B34" s="63"/>
      <c r="C34" s="64" t="s">
        <v>301</v>
      </c>
      <c r="D34" s="18"/>
      <c r="E34" s="18"/>
      <c r="F34" s="18"/>
      <c r="G34" s="18"/>
      <c r="H34" s="18"/>
      <c r="I34" s="18"/>
      <c r="J34" s="64" t="s">
        <v>301</v>
      </c>
      <c r="K34" s="18"/>
    </row>
    <row r="35" spans="1:11" ht="24">
      <c r="A35" s="5">
        <v>6</v>
      </c>
      <c r="B35" s="48" t="s">
        <v>308</v>
      </c>
      <c r="C35" s="48" t="s">
        <v>303</v>
      </c>
      <c r="D35" s="61" t="s">
        <v>304</v>
      </c>
      <c r="E35" s="19">
        <v>5000</v>
      </c>
      <c r="F35" s="19">
        <v>5000</v>
      </c>
      <c r="G35" s="19">
        <v>5000</v>
      </c>
      <c r="H35" s="19">
        <v>5000</v>
      </c>
      <c r="I35" s="16" t="s">
        <v>81</v>
      </c>
      <c r="J35" s="48" t="s">
        <v>316</v>
      </c>
      <c r="K35" s="61" t="s">
        <v>302</v>
      </c>
    </row>
    <row r="36" spans="1:11" ht="24">
      <c r="A36" s="15"/>
      <c r="B36" s="52" t="s">
        <v>309</v>
      </c>
      <c r="C36" s="52" t="s">
        <v>305</v>
      </c>
      <c r="D36" s="52"/>
      <c r="E36" s="15"/>
      <c r="F36" s="15"/>
      <c r="G36" s="15"/>
      <c r="H36" s="15"/>
      <c r="I36" s="18" t="s">
        <v>314</v>
      </c>
      <c r="J36" s="52" t="s">
        <v>317</v>
      </c>
      <c r="K36" s="18"/>
    </row>
    <row r="37" spans="1:11" ht="24">
      <c r="A37" s="34"/>
      <c r="B37" s="209"/>
      <c r="C37" s="209"/>
      <c r="D37" s="209"/>
      <c r="E37" s="34"/>
      <c r="F37" s="34"/>
      <c r="G37" s="34"/>
      <c r="H37" s="34"/>
      <c r="I37" s="28"/>
      <c r="J37" s="209"/>
      <c r="K37" s="28">
        <v>85</v>
      </c>
    </row>
    <row r="38" spans="1:11" ht="24">
      <c r="A38" s="14"/>
      <c r="B38" s="50" t="s">
        <v>310</v>
      </c>
      <c r="C38" s="50" t="s">
        <v>306</v>
      </c>
      <c r="D38" s="50"/>
      <c r="E38" s="17"/>
      <c r="F38" s="17"/>
      <c r="G38" s="17"/>
      <c r="H38" s="17"/>
      <c r="I38" s="17"/>
      <c r="J38" s="50" t="s">
        <v>318</v>
      </c>
      <c r="K38" s="17"/>
    </row>
    <row r="39" spans="1:11" ht="24">
      <c r="A39" s="14"/>
      <c r="B39" s="50" t="s">
        <v>311</v>
      </c>
      <c r="C39" s="50" t="s">
        <v>307</v>
      </c>
      <c r="D39" s="50"/>
      <c r="E39" s="17"/>
      <c r="F39" s="17"/>
      <c r="G39" s="17"/>
      <c r="H39" s="17"/>
      <c r="I39" s="17"/>
      <c r="J39" s="17" t="s">
        <v>319</v>
      </c>
      <c r="K39" s="17"/>
    </row>
    <row r="40" spans="1:11" ht="24">
      <c r="A40" s="14"/>
      <c r="B40" s="50" t="s">
        <v>312</v>
      </c>
      <c r="C40" s="50"/>
      <c r="D40" s="50"/>
      <c r="E40" s="17"/>
      <c r="F40" s="17"/>
      <c r="G40" s="17"/>
      <c r="H40" s="17"/>
      <c r="I40" s="17"/>
      <c r="J40" s="17" t="s">
        <v>320</v>
      </c>
      <c r="K40" s="17"/>
    </row>
    <row r="41" spans="1:11" ht="24">
      <c r="A41" s="15"/>
      <c r="B41" s="17" t="s">
        <v>313</v>
      </c>
      <c r="C41" s="17"/>
      <c r="D41" s="17"/>
      <c r="E41" s="18"/>
      <c r="F41" s="18"/>
      <c r="G41" s="18"/>
      <c r="H41" s="18"/>
      <c r="I41" s="18"/>
      <c r="J41" s="18"/>
      <c r="K41" s="18"/>
    </row>
    <row r="42" spans="1:11" ht="24">
      <c r="A42" s="5">
        <v>7</v>
      </c>
      <c r="B42" s="48" t="s">
        <v>308</v>
      </c>
      <c r="C42" s="206" t="s">
        <v>327</v>
      </c>
      <c r="D42" s="61" t="s">
        <v>304</v>
      </c>
      <c r="E42" s="19">
        <v>2500</v>
      </c>
      <c r="F42" s="19">
        <v>2500</v>
      </c>
      <c r="G42" s="19">
        <v>2500</v>
      </c>
      <c r="H42" s="19">
        <v>2500</v>
      </c>
      <c r="I42" s="16" t="s">
        <v>81</v>
      </c>
      <c r="J42" s="48" t="s">
        <v>331</v>
      </c>
      <c r="K42" s="66" t="s">
        <v>302</v>
      </c>
    </row>
    <row r="43" spans="1:11" ht="24">
      <c r="A43" s="14"/>
      <c r="B43" s="50" t="s">
        <v>309</v>
      </c>
      <c r="C43" s="207" t="s">
        <v>301</v>
      </c>
      <c r="D43" s="50"/>
      <c r="E43" s="14"/>
      <c r="F43" s="14"/>
      <c r="G43" s="14"/>
      <c r="H43" s="14"/>
      <c r="I43" s="17" t="s">
        <v>314</v>
      </c>
      <c r="J43" s="50" t="s">
        <v>296</v>
      </c>
      <c r="K43" s="67"/>
    </row>
    <row r="44" spans="1:11" ht="24">
      <c r="A44" s="14"/>
      <c r="B44" s="50" t="s">
        <v>321</v>
      </c>
      <c r="C44" s="207" t="s">
        <v>328</v>
      </c>
      <c r="D44" s="50"/>
      <c r="E44" s="17"/>
      <c r="F44" s="17"/>
      <c r="G44" s="17"/>
      <c r="H44" s="17"/>
      <c r="I44" s="17"/>
      <c r="J44" s="50" t="s">
        <v>297</v>
      </c>
      <c r="K44" s="67"/>
    </row>
    <row r="45" spans="1:11" ht="24">
      <c r="A45" s="14"/>
      <c r="B45" s="50" t="s">
        <v>322</v>
      </c>
      <c r="C45" s="207" t="s">
        <v>329</v>
      </c>
      <c r="D45" s="50"/>
      <c r="E45" s="17"/>
      <c r="F45" s="17"/>
      <c r="G45" s="17"/>
      <c r="H45" s="17"/>
      <c r="I45" s="17"/>
      <c r="J45" s="17"/>
      <c r="K45" s="17"/>
    </row>
    <row r="46" spans="1:11" ht="24">
      <c r="A46" s="14"/>
      <c r="B46" s="50" t="s">
        <v>323</v>
      </c>
      <c r="C46" s="207" t="s">
        <v>330</v>
      </c>
      <c r="D46" s="50"/>
      <c r="E46" s="17"/>
      <c r="F46" s="17"/>
      <c r="G46" s="17"/>
      <c r="H46" s="17"/>
      <c r="I46" s="17"/>
      <c r="J46" s="17"/>
      <c r="K46" s="17"/>
    </row>
    <row r="47" spans="1:11" ht="24">
      <c r="A47" s="14"/>
      <c r="B47" s="50" t="s">
        <v>324</v>
      </c>
      <c r="C47" s="207" t="s">
        <v>1138</v>
      </c>
      <c r="D47" s="50"/>
      <c r="E47" s="17"/>
      <c r="F47" s="17"/>
      <c r="G47" s="17"/>
      <c r="H47" s="17"/>
      <c r="I47" s="17"/>
      <c r="J47" s="17"/>
      <c r="K47" s="17"/>
    </row>
    <row r="48" spans="1:11" ht="24">
      <c r="A48" s="14"/>
      <c r="B48" s="50" t="s">
        <v>325</v>
      </c>
      <c r="C48" s="207" t="s">
        <v>1139</v>
      </c>
      <c r="D48" s="50"/>
      <c r="E48" s="17"/>
      <c r="F48" s="17"/>
      <c r="G48" s="17"/>
      <c r="H48" s="17"/>
      <c r="I48" s="17"/>
      <c r="J48" s="17"/>
      <c r="K48" s="17"/>
    </row>
    <row r="49" spans="1:11" ht="24">
      <c r="A49" s="14"/>
      <c r="B49" s="50" t="s">
        <v>326</v>
      </c>
      <c r="C49" s="207" t="s">
        <v>1140</v>
      </c>
      <c r="D49" s="50"/>
      <c r="E49" s="17"/>
      <c r="F49" s="17"/>
      <c r="G49" s="17"/>
      <c r="H49" s="17"/>
      <c r="I49" s="17"/>
      <c r="J49" s="17"/>
      <c r="K49" s="17"/>
    </row>
    <row r="50" spans="1:11" ht="24">
      <c r="A50" s="15"/>
      <c r="B50" s="52"/>
      <c r="C50" s="208" t="s">
        <v>1141</v>
      </c>
      <c r="D50" s="52"/>
      <c r="E50" s="18"/>
      <c r="F50" s="18"/>
      <c r="G50" s="18"/>
      <c r="H50" s="18"/>
      <c r="I50" s="18"/>
      <c r="J50" s="18"/>
      <c r="K50" s="18"/>
    </row>
    <row r="51" spans="1:11" ht="24">
      <c r="A51" s="155" t="s">
        <v>969</v>
      </c>
      <c r="B51" s="155" t="s">
        <v>1110</v>
      </c>
      <c r="C51" s="210"/>
      <c r="D51" s="192"/>
      <c r="E51" s="198">
        <f>SUM(E8:E50)</f>
        <v>387500</v>
      </c>
      <c r="F51" s="198">
        <f t="shared" ref="F51:H51" si="0">SUM(F8:F50)</f>
        <v>387500</v>
      </c>
      <c r="G51" s="198">
        <f t="shared" si="0"/>
        <v>387500</v>
      </c>
      <c r="H51" s="198">
        <f t="shared" si="0"/>
        <v>387500</v>
      </c>
      <c r="I51" s="192"/>
      <c r="J51" s="192"/>
      <c r="K51" s="192"/>
    </row>
    <row r="52" spans="1:11" ht="24">
      <c r="A52" s="34"/>
      <c r="B52" s="65"/>
      <c r="C52" s="65"/>
      <c r="D52" s="65"/>
      <c r="E52" s="65"/>
      <c r="F52" s="65"/>
      <c r="G52" s="65"/>
      <c r="H52" s="65"/>
      <c r="I52" s="65"/>
      <c r="J52" s="65"/>
      <c r="K52" s="28">
        <v>86</v>
      </c>
    </row>
    <row r="53" spans="1:11" ht="24">
      <c r="A53" s="4"/>
      <c r="E53" s="9">
        <v>7</v>
      </c>
      <c r="F53" s="9">
        <v>7</v>
      </c>
      <c r="G53" s="9">
        <v>7</v>
      </c>
      <c r="H53" s="9">
        <v>7</v>
      </c>
    </row>
    <row r="54" spans="1:11" ht="24">
      <c r="A54" s="4"/>
      <c r="K54" s="1"/>
    </row>
    <row r="55" spans="1:11" ht="24">
      <c r="A55" s="4"/>
      <c r="E55" s="45"/>
      <c r="F55" s="45"/>
      <c r="G55" s="45"/>
      <c r="H55" s="45"/>
    </row>
    <row r="56" spans="1:11" ht="24">
      <c r="A56" s="4"/>
    </row>
    <row r="57" spans="1:11" ht="24">
      <c r="A57" s="4"/>
    </row>
    <row r="58" spans="1:11" ht="24">
      <c r="A58" s="4"/>
    </row>
    <row r="59" spans="1:11" ht="24">
      <c r="A59" s="4"/>
    </row>
    <row r="60" spans="1:11" ht="24">
      <c r="A60" s="4"/>
    </row>
    <row r="61" spans="1:11" ht="24">
      <c r="A61" s="4"/>
    </row>
    <row r="62" spans="1:11" ht="24">
      <c r="A62" s="4"/>
    </row>
    <row r="63" spans="1:11" ht="24">
      <c r="A63" s="4"/>
    </row>
    <row r="64" spans="1:11" ht="24">
      <c r="A64" s="4"/>
    </row>
    <row r="65" spans="1:1" ht="24">
      <c r="A65" s="4"/>
    </row>
    <row r="66" spans="1:1" ht="24">
      <c r="A66" s="4"/>
    </row>
    <row r="67" spans="1:1" ht="24">
      <c r="A67" s="4"/>
    </row>
    <row r="68" spans="1:1" ht="24">
      <c r="A68" s="4"/>
    </row>
    <row r="69" spans="1:1" ht="24">
      <c r="A69" s="4"/>
    </row>
    <row r="70" spans="1:1" ht="24">
      <c r="A70" s="4"/>
    </row>
    <row r="71" spans="1:1" ht="24">
      <c r="A71" s="4"/>
    </row>
    <row r="72" spans="1:1" ht="24">
      <c r="A72" s="4"/>
    </row>
    <row r="73" spans="1:1" ht="24">
      <c r="A73" s="4"/>
    </row>
    <row r="74" spans="1:1" ht="24">
      <c r="A74" s="4"/>
    </row>
    <row r="75" spans="1:1" ht="24">
      <c r="A75" s="4"/>
    </row>
    <row r="76" spans="1:1" ht="24">
      <c r="A76" s="4"/>
    </row>
    <row r="77" spans="1:1" ht="24">
      <c r="A77" s="4"/>
    </row>
    <row r="78" spans="1:1" ht="24">
      <c r="A78" s="4"/>
    </row>
    <row r="79" spans="1:1" ht="24">
      <c r="A79" s="4"/>
    </row>
    <row r="80" spans="1:1" ht="24">
      <c r="A80" s="4"/>
    </row>
    <row r="81" spans="1:1" ht="24">
      <c r="A81" s="4"/>
    </row>
    <row r="82" spans="1:1" ht="24">
      <c r="A82" s="4"/>
    </row>
    <row r="83" spans="1:1" ht="24">
      <c r="A83" s="4"/>
    </row>
    <row r="84" spans="1:1" ht="24">
      <c r="A84" s="4"/>
    </row>
    <row r="85" spans="1:1" ht="24">
      <c r="A85" s="4"/>
    </row>
    <row r="86" spans="1:1" ht="24">
      <c r="A86" s="4"/>
    </row>
    <row r="87" spans="1:1" ht="24">
      <c r="A87" s="4"/>
    </row>
    <row r="88" spans="1:1" ht="24">
      <c r="A88" s="4"/>
    </row>
    <row r="89" spans="1:1" ht="24">
      <c r="A89" s="4"/>
    </row>
    <row r="90" spans="1:1" ht="24">
      <c r="A90" s="4"/>
    </row>
    <row r="91" spans="1:1" ht="24">
      <c r="A91" s="4"/>
    </row>
  </sheetData>
  <mergeCells count="1">
    <mergeCell ref="E5:H5"/>
  </mergeCells>
  <pageMargins left="0.23622047244094491" right="0.27559055118110237" top="0.86614173228346458" bottom="0.27559055118110237" header="0.31496062992125984" footer="0.19685039370078741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54"/>
  <sheetViews>
    <sheetView workbookViewId="0">
      <selection activeCell="L39" sqref="L39"/>
    </sheetView>
  </sheetViews>
  <sheetFormatPr defaultRowHeight="14.25"/>
  <cols>
    <col min="1" max="1" width="5.375" customWidth="1"/>
    <col min="2" max="2" width="22.375" customWidth="1"/>
    <col min="3" max="3" width="18.875" customWidth="1"/>
    <col min="4" max="4" width="15.875" customWidth="1"/>
    <col min="5" max="8" width="10.875" customWidth="1"/>
    <col min="9" max="9" width="13.125" customWidth="1"/>
    <col min="10" max="10" width="16.375" customWidth="1"/>
    <col min="11" max="11" width="11.25" customWidth="1"/>
  </cols>
  <sheetData>
    <row r="1" spans="1:11" ht="24">
      <c r="A1" s="11" t="s">
        <v>16</v>
      </c>
      <c r="B1" s="12"/>
      <c r="C1" s="12"/>
      <c r="D1" s="12"/>
      <c r="E1" s="12"/>
      <c r="F1" s="189"/>
      <c r="G1" s="189"/>
      <c r="H1" s="12"/>
      <c r="I1" s="12"/>
      <c r="J1" s="12"/>
      <c r="K1" s="12"/>
    </row>
    <row r="2" spans="1:11" ht="24">
      <c r="A2" s="10" t="s">
        <v>332</v>
      </c>
      <c r="B2" s="1"/>
      <c r="C2" s="1"/>
      <c r="D2" s="1"/>
      <c r="E2" s="1"/>
      <c r="F2" s="1"/>
      <c r="G2" s="1"/>
      <c r="H2" s="1"/>
    </row>
    <row r="3" spans="1:11" ht="24">
      <c r="A3" s="10" t="s">
        <v>21</v>
      </c>
      <c r="B3" s="1"/>
      <c r="C3" s="1"/>
      <c r="D3" s="1"/>
      <c r="E3" s="1"/>
      <c r="F3" s="1"/>
      <c r="G3" s="1"/>
      <c r="H3" s="1"/>
    </row>
    <row r="4" spans="1:11" ht="24">
      <c r="A4" s="10" t="s">
        <v>40</v>
      </c>
      <c r="B4" s="1"/>
      <c r="C4" s="1"/>
      <c r="D4" s="1"/>
      <c r="E4" s="1"/>
      <c r="F4" s="1"/>
      <c r="G4" s="1"/>
      <c r="H4" s="1"/>
    </row>
    <row r="5" spans="1:11" ht="24">
      <c r="A5" s="2"/>
      <c r="B5" s="2"/>
      <c r="C5" s="2"/>
      <c r="D5" s="2" t="s">
        <v>1</v>
      </c>
      <c r="E5" s="280" t="s">
        <v>2</v>
      </c>
      <c r="F5" s="281"/>
      <c r="G5" s="281"/>
      <c r="H5" s="281"/>
      <c r="I5" s="2" t="s">
        <v>3</v>
      </c>
      <c r="J5" s="2" t="s">
        <v>4</v>
      </c>
      <c r="K5" s="2" t="s">
        <v>5</v>
      </c>
    </row>
    <row r="6" spans="1:11" ht="24">
      <c r="A6" s="3" t="s">
        <v>6</v>
      </c>
      <c r="B6" s="3" t="s">
        <v>7</v>
      </c>
      <c r="C6" s="3" t="s">
        <v>8</v>
      </c>
      <c r="D6" s="211" t="s">
        <v>9</v>
      </c>
      <c r="E6" s="8">
        <v>2561</v>
      </c>
      <c r="F6" s="8">
        <v>2562</v>
      </c>
      <c r="G6" s="8">
        <v>2563</v>
      </c>
      <c r="H6" s="8">
        <v>2564</v>
      </c>
      <c r="I6" s="3" t="s">
        <v>10</v>
      </c>
      <c r="J6" s="3" t="s">
        <v>11</v>
      </c>
      <c r="K6" s="3" t="s">
        <v>12</v>
      </c>
    </row>
    <row r="7" spans="1:11" ht="24">
      <c r="A7" s="6"/>
      <c r="B7" s="6"/>
      <c r="C7" s="6"/>
      <c r="D7" s="6"/>
      <c r="E7" s="6" t="s">
        <v>13</v>
      </c>
      <c r="F7" s="6" t="s">
        <v>13</v>
      </c>
      <c r="G7" s="6" t="s">
        <v>13</v>
      </c>
      <c r="H7" s="6" t="s">
        <v>13</v>
      </c>
      <c r="I7" s="6"/>
      <c r="J7" s="6"/>
      <c r="K7" s="6"/>
    </row>
    <row r="8" spans="1:11" ht="24">
      <c r="A8" s="5">
        <v>1</v>
      </c>
      <c r="B8" s="16" t="s">
        <v>41</v>
      </c>
      <c r="C8" s="16" t="s">
        <v>42</v>
      </c>
      <c r="D8" s="5" t="s">
        <v>47</v>
      </c>
      <c r="E8" s="19">
        <v>100000</v>
      </c>
      <c r="F8" s="19">
        <v>100000</v>
      </c>
      <c r="G8" s="19">
        <v>100000</v>
      </c>
      <c r="H8" s="19">
        <v>100000</v>
      </c>
      <c r="I8" s="16" t="s">
        <v>48</v>
      </c>
      <c r="J8" s="16" t="s">
        <v>51</v>
      </c>
      <c r="K8" s="16" t="s">
        <v>1132</v>
      </c>
    </row>
    <row r="9" spans="1:11" ht="24">
      <c r="A9" s="14"/>
      <c r="B9" s="17"/>
      <c r="C9" s="17" t="s">
        <v>43</v>
      </c>
      <c r="D9" s="17"/>
      <c r="E9" s="14"/>
      <c r="F9" s="14"/>
      <c r="G9" s="14"/>
      <c r="H9" s="14"/>
      <c r="I9" s="17" t="s">
        <v>49</v>
      </c>
      <c r="J9" s="17" t="s">
        <v>52</v>
      </c>
      <c r="K9" s="17" t="s">
        <v>27</v>
      </c>
    </row>
    <row r="10" spans="1:11" ht="24">
      <c r="A10" s="14"/>
      <c r="B10" s="17"/>
      <c r="C10" s="17" t="s">
        <v>44</v>
      </c>
      <c r="D10" s="17"/>
      <c r="E10" s="17"/>
      <c r="F10" s="17"/>
      <c r="G10" s="17"/>
      <c r="H10" s="17"/>
      <c r="I10" s="17" t="s">
        <v>50</v>
      </c>
      <c r="J10" s="17" t="s">
        <v>53</v>
      </c>
      <c r="K10" s="17" t="s">
        <v>28</v>
      </c>
    </row>
    <row r="11" spans="1:11" ht="24">
      <c r="A11" s="15"/>
      <c r="B11" s="18"/>
      <c r="C11" s="18"/>
      <c r="D11" s="18"/>
      <c r="E11" s="18"/>
      <c r="F11" s="18"/>
      <c r="G11" s="18"/>
      <c r="H11" s="18"/>
      <c r="I11" s="18"/>
      <c r="J11" s="18" t="s">
        <v>54</v>
      </c>
      <c r="K11" s="18"/>
    </row>
    <row r="12" spans="1:11" ht="24">
      <c r="A12" s="5">
        <v>2</v>
      </c>
      <c r="B12" s="16" t="s">
        <v>45</v>
      </c>
      <c r="C12" s="16" t="s">
        <v>55</v>
      </c>
      <c r="D12" s="5" t="s">
        <v>61</v>
      </c>
      <c r="E12" s="19">
        <v>200000</v>
      </c>
      <c r="F12" s="19">
        <v>200000</v>
      </c>
      <c r="G12" s="19">
        <v>200000</v>
      </c>
      <c r="H12" s="19">
        <v>200000</v>
      </c>
      <c r="I12" s="16" t="s">
        <v>62</v>
      </c>
      <c r="J12" s="16" t="s">
        <v>64</v>
      </c>
      <c r="K12" s="16" t="s">
        <v>1132</v>
      </c>
    </row>
    <row r="13" spans="1:11" ht="24">
      <c r="A13" s="14"/>
      <c r="B13" s="17" t="s">
        <v>46</v>
      </c>
      <c r="C13" s="17" t="s">
        <v>56</v>
      </c>
      <c r="D13" s="14"/>
      <c r="E13" s="14"/>
      <c r="F13" s="14"/>
      <c r="G13" s="14"/>
      <c r="H13" s="14"/>
      <c r="I13" s="17" t="s">
        <v>63</v>
      </c>
      <c r="J13" s="17" t="s">
        <v>65</v>
      </c>
      <c r="K13" s="17" t="s">
        <v>27</v>
      </c>
    </row>
    <row r="14" spans="1:11" ht="24">
      <c r="A14" s="14"/>
      <c r="B14" s="17"/>
      <c r="C14" s="17" t="s">
        <v>57</v>
      </c>
      <c r="D14" s="17"/>
      <c r="E14" s="17"/>
      <c r="F14" s="17"/>
      <c r="G14" s="17"/>
      <c r="H14" s="17"/>
      <c r="I14" s="17"/>
      <c r="J14" s="17" t="s">
        <v>66</v>
      </c>
      <c r="K14" s="17" t="s">
        <v>28</v>
      </c>
    </row>
    <row r="15" spans="1:11" ht="24">
      <c r="A15" s="14"/>
      <c r="B15" s="17"/>
      <c r="C15" s="17" t="s">
        <v>58</v>
      </c>
      <c r="D15" s="17"/>
      <c r="E15" s="17"/>
      <c r="F15" s="17"/>
      <c r="G15" s="17"/>
      <c r="H15" s="17"/>
      <c r="I15" s="17"/>
      <c r="J15" s="17" t="s">
        <v>67</v>
      </c>
      <c r="K15" s="17"/>
    </row>
    <row r="16" spans="1:11" ht="24">
      <c r="A16" s="14"/>
      <c r="B16" s="17"/>
      <c r="C16" s="17" t="s">
        <v>59</v>
      </c>
      <c r="D16" s="17"/>
      <c r="E16" s="17"/>
      <c r="F16" s="17"/>
      <c r="G16" s="17"/>
      <c r="H16" s="17"/>
      <c r="I16" s="17"/>
      <c r="J16" s="17" t="s">
        <v>68</v>
      </c>
      <c r="K16" s="17"/>
    </row>
    <row r="17" spans="1:11" ht="24">
      <c r="A17" s="14"/>
      <c r="B17" s="17"/>
      <c r="C17" s="17" t="s">
        <v>60</v>
      </c>
      <c r="D17" s="17"/>
      <c r="E17" s="17"/>
      <c r="F17" s="17"/>
      <c r="G17" s="17"/>
      <c r="H17" s="17"/>
      <c r="I17" s="17"/>
      <c r="J17" s="17" t="s">
        <v>50</v>
      </c>
      <c r="K17" s="17"/>
    </row>
    <row r="18" spans="1:11" ht="24">
      <c r="A18" s="5">
        <v>3</v>
      </c>
      <c r="B18" s="16" t="s">
        <v>69</v>
      </c>
      <c r="C18" s="76" t="s">
        <v>55</v>
      </c>
      <c r="D18" s="5" t="s">
        <v>80</v>
      </c>
      <c r="E18" s="19">
        <v>50000</v>
      </c>
      <c r="F18" s="19">
        <v>50000</v>
      </c>
      <c r="G18" s="19">
        <v>50000</v>
      </c>
      <c r="H18" s="19">
        <v>50000</v>
      </c>
      <c r="I18" s="16" t="s">
        <v>81</v>
      </c>
      <c r="J18" s="16" t="s">
        <v>84</v>
      </c>
      <c r="K18" s="16" t="s">
        <v>1132</v>
      </c>
    </row>
    <row r="19" spans="1:11" ht="24">
      <c r="A19" s="14"/>
      <c r="B19" s="17" t="s">
        <v>70</v>
      </c>
      <c r="C19" s="32" t="s">
        <v>73</v>
      </c>
      <c r="D19" s="17"/>
      <c r="E19" s="14"/>
      <c r="F19" s="14"/>
      <c r="G19" s="14"/>
      <c r="H19" s="14"/>
      <c r="I19" s="17" t="s">
        <v>82</v>
      </c>
      <c r="J19" s="17" t="s">
        <v>85</v>
      </c>
      <c r="K19" s="17" t="s">
        <v>27</v>
      </c>
    </row>
    <row r="20" spans="1:11" ht="24">
      <c r="A20" s="14"/>
      <c r="B20" s="17" t="s">
        <v>71</v>
      </c>
      <c r="C20" s="32" t="s">
        <v>1143</v>
      </c>
      <c r="D20" s="17"/>
      <c r="E20" s="17"/>
      <c r="F20" s="17"/>
      <c r="G20" s="17"/>
      <c r="H20" s="17"/>
      <c r="I20" s="17" t="s">
        <v>83</v>
      </c>
      <c r="J20" s="17" t="s">
        <v>86</v>
      </c>
      <c r="K20" s="17" t="s">
        <v>28</v>
      </c>
    </row>
    <row r="21" spans="1:11" ht="24">
      <c r="A21" s="14"/>
      <c r="B21" s="17" t="s">
        <v>72</v>
      </c>
      <c r="C21" s="32" t="s">
        <v>1144</v>
      </c>
      <c r="D21" s="14"/>
      <c r="E21" s="17"/>
      <c r="F21" s="17"/>
      <c r="G21" s="17"/>
      <c r="H21" s="17"/>
      <c r="I21" s="17"/>
      <c r="J21" s="17" t="s">
        <v>68</v>
      </c>
      <c r="K21" s="17"/>
    </row>
    <row r="22" spans="1:11" ht="24">
      <c r="A22" s="14"/>
      <c r="B22" s="17"/>
      <c r="C22" s="32" t="s">
        <v>1145</v>
      </c>
      <c r="D22" s="14"/>
      <c r="E22" s="17"/>
      <c r="F22" s="17"/>
      <c r="G22" s="17"/>
      <c r="H22" s="17"/>
      <c r="I22" s="17"/>
      <c r="J22" s="17" t="s">
        <v>87</v>
      </c>
      <c r="K22" s="17"/>
    </row>
    <row r="23" spans="1:11" ht="24">
      <c r="A23" s="15"/>
      <c r="B23" s="18"/>
      <c r="C23" s="205" t="s">
        <v>1146</v>
      </c>
      <c r="D23" s="18"/>
      <c r="E23" s="18"/>
      <c r="F23" s="18"/>
      <c r="G23" s="18"/>
      <c r="H23" s="18"/>
      <c r="I23" s="18"/>
      <c r="J23" s="18"/>
      <c r="K23" s="18"/>
    </row>
    <row r="24" spans="1:11" ht="24">
      <c r="A24" s="34"/>
      <c r="B24" s="28"/>
      <c r="C24" s="186"/>
      <c r="D24" s="28"/>
      <c r="E24" s="28"/>
      <c r="F24" s="28"/>
      <c r="G24" s="28"/>
      <c r="H24" s="28"/>
      <c r="I24" s="28"/>
      <c r="J24" s="28"/>
      <c r="K24" s="28">
        <v>87</v>
      </c>
    </row>
    <row r="25" spans="1:11" ht="24">
      <c r="A25" s="14">
        <v>4</v>
      </c>
      <c r="B25" s="17" t="s">
        <v>88</v>
      </c>
      <c r="C25" s="17" t="s">
        <v>55</v>
      </c>
      <c r="D25" s="14" t="s">
        <v>61</v>
      </c>
      <c r="E25" s="77">
        <v>150000</v>
      </c>
      <c r="F25" s="77">
        <v>150000</v>
      </c>
      <c r="G25" s="77">
        <v>150000</v>
      </c>
      <c r="H25" s="72">
        <v>150000</v>
      </c>
      <c r="I25" s="21" t="s">
        <v>81</v>
      </c>
      <c r="J25" s="21" t="s">
        <v>84</v>
      </c>
      <c r="K25" s="21" t="s">
        <v>1132</v>
      </c>
    </row>
    <row r="26" spans="1:11" ht="24">
      <c r="A26" s="14"/>
      <c r="B26" s="17" t="s">
        <v>89</v>
      </c>
      <c r="C26" s="17" t="s">
        <v>73</v>
      </c>
      <c r="D26" s="17"/>
      <c r="E26" s="14"/>
      <c r="F26" s="14"/>
      <c r="G26" s="14"/>
      <c r="H26" s="14"/>
      <c r="I26" s="21" t="s">
        <v>82</v>
      </c>
      <c r="J26" s="21" t="s">
        <v>85</v>
      </c>
      <c r="K26" s="21" t="s">
        <v>27</v>
      </c>
    </row>
    <row r="27" spans="1:11" ht="24">
      <c r="A27" s="14"/>
      <c r="B27" s="17" t="s">
        <v>90</v>
      </c>
      <c r="C27" s="17" t="s">
        <v>74</v>
      </c>
      <c r="D27" s="17"/>
      <c r="E27" s="17"/>
      <c r="F27" s="21"/>
      <c r="G27" s="21"/>
      <c r="H27" s="21"/>
      <c r="I27" s="21" t="s">
        <v>83</v>
      </c>
      <c r="J27" s="21" t="s">
        <v>86</v>
      </c>
      <c r="K27" s="21" t="s">
        <v>28</v>
      </c>
    </row>
    <row r="28" spans="1:11" ht="24">
      <c r="A28" s="14"/>
      <c r="B28" s="17"/>
      <c r="C28" s="17" t="s">
        <v>75</v>
      </c>
      <c r="D28" s="17"/>
      <c r="E28" s="17"/>
      <c r="F28" s="21"/>
      <c r="G28" s="21"/>
      <c r="H28" s="21"/>
      <c r="I28" s="21"/>
      <c r="J28" s="21" t="s">
        <v>68</v>
      </c>
      <c r="K28" s="21"/>
    </row>
    <row r="29" spans="1:11" ht="24">
      <c r="A29" s="14"/>
      <c r="B29" s="17"/>
      <c r="C29" s="17" t="s">
        <v>76</v>
      </c>
      <c r="D29" s="17"/>
      <c r="E29" s="17"/>
      <c r="F29" s="21"/>
      <c r="G29" s="21"/>
      <c r="H29" s="21"/>
      <c r="I29" s="21"/>
      <c r="J29" s="21" t="s">
        <v>87</v>
      </c>
      <c r="K29" s="21"/>
    </row>
    <row r="30" spans="1:11" ht="24">
      <c r="A30" s="14"/>
      <c r="B30" s="17"/>
      <c r="C30" s="17" t="s">
        <v>77</v>
      </c>
      <c r="D30" s="17"/>
      <c r="E30" s="17"/>
      <c r="F30" s="21"/>
      <c r="G30" s="21"/>
      <c r="H30" s="21"/>
      <c r="I30" s="21"/>
      <c r="J30" s="21"/>
      <c r="K30" s="21"/>
    </row>
    <row r="31" spans="1:11" ht="24">
      <c r="A31" s="14"/>
      <c r="B31" s="17"/>
      <c r="C31" s="17" t="s">
        <v>78</v>
      </c>
      <c r="D31" s="17"/>
      <c r="E31" s="17"/>
      <c r="F31" s="21"/>
      <c r="G31" s="21"/>
      <c r="H31" s="21"/>
      <c r="I31" s="21"/>
      <c r="J31" s="21"/>
      <c r="K31" s="21"/>
    </row>
    <row r="32" spans="1:11" ht="24">
      <c r="A32" s="14"/>
      <c r="B32" s="17"/>
      <c r="C32" s="17" t="s">
        <v>79</v>
      </c>
      <c r="D32" s="17"/>
      <c r="E32" s="17"/>
      <c r="F32" s="21"/>
      <c r="G32" s="21"/>
      <c r="H32" s="21"/>
      <c r="I32" s="21"/>
      <c r="J32" s="21"/>
      <c r="K32" s="21"/>
    </row>
    <row r="33" spans="1:11" ht="24">
      <c r="A33" s="14"/>
      <c r="B33" s="17"/>
      <c r="C33" s="17"/>
      <c r="D33" s="17"/>
      <c r="E33" s="17"/>
      <c r="F33" s="21"/>
      <c r="G33" s="21"/>
      <c r="H33" s="21"/>
      <c r="I33" s="21"/>
      <c r="J33" s="21"/>
      <c r="K33" s="21"/>
    </row>
    <row r="34" spans="1:11" ht="24">
      <c r="A34" s="15"/>
      <c r="B34" s="18"/>
      <c r="C34" s="18"/>
      <c r="D34" s="18"/>
      <c r="E34" s="18"/>
      <c r="F34" s="22"/>
      <c r="G34" s="22"/>
      <c r="H34" s="22"/>
      <c r="I34" s="22"/>
      <c r="J34" s="22"/>
      <c r="K34" s="22"/>
    </row>
    <row r="35" spans="1:11" ht="24">
      <c r="A35" s="155" t="s">
        <v>969</v>
      </c>
      <c r="B35" s="194" t="s">
        <v>1111</v>
      </c>
      <c r="C35" s="192"/>
      <c r="D35" s="192"/>
      <c r="E35" s="198">
        <f>SUM(E8:E34)</f>
        <v>500000</v>
      </c>
      <c r="F35" s="198">
        <f t="shared" ref="F35:H35" si="0">SUM(F8:F34)</f>
        <v>500000</v>
      </c>
      <c r="G35" s="198">
        <f t="shared" si="0"/>
        <v>500000</v>
      </c>
      <c r="H35" s="198">
        <f t="shared" si="0"/>
        <v>500000</v>
      </c>
      <c r="I35" s="192"/>
      <c r="J35" s="192"/>
      <c r="K35" s="192"/>
    </row>
    <row r="36" spans="1:11" ht="24">
      <c r="A36" s="4"/>
      <c r="B36" s="1"/>
      <c r="C36" s="1"/>
      <c r="D36" s="10"/>
      <c r="E36" s="13"/>
      <c r="F36" s="13"/>
      <c r="G36" s="13"/>
      <c r="H36" s="13"/>
      <c r="I36" s="1"/>
      <c r="J36" s="1"/>
      <c r="K36" s="1"/>
    </row>
    <row r="37" spans="1:11" ht="24">
      <c r="A37" s="4"/>
      <c r="B37" s="1"/>
      <c r="C37" s="1"/>
      <c r="D37" s="10"/>
      <c r="E37" s="4"/>
      <c r="F37" s="4"/>
      <c r="G37" s="4"/>
      <c r="H37" s="4"/>
      <c r="I37" s="1"/>
      <c r="J37" s="1"/>
      <c r="K37" s="1"/>
    </row>
    <row r="38" spans="1:11" ht="24">
      <c r="A38" s="4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4">
      <c r="A39" s="4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4">
      <c r="A40" s="4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4">
      <c r="A41" s="4"/>
      <c r="B41" s="1"/>
      <c r="C41" s="1"/>
      <c r="D41" s="1"/>
      <c r="E41" s="1"/>
      <c r="F41" s="1"/>
      <c r="G41" s="1"/>
      <c r="H41" s="1"/>
      <c r="I41" s="1"/>
      <c r="J41" s="1"/>
      <c r="K41" s="1">
        <v>88</v>
      </c>
    </row>
    <row r="42" spans="1:11" ht="24">
      <c r="A42" s="4"/>
      <c r="B42" s="1"/>
      <c r="C42" s="1"/>
      <c r="D42" s="1"/>
      <c r="E42" s="4">
        <v>4</v>
      </c>
      <c r="F42" s="4">
        <v>4</v>
      </c>
      <c r="G42" s="4">
        <v>4</v>
      </c>
      <c r="H42" s="4">
        <v>4</v>
      </c>
      <c r="I42" s="1"/>
      <c r="J42" s="1"/>
      <c r="K42" s="1"/>
    </row>
    <row r="43" spans="1:11" ht="24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4">
      <c r="A44" s="4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4">
      <c r="A45" s="4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4">
      <c r="A46" s="4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4">
      <c r="A47" s="4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4">
      <c r="A48" s="4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4">
      <c r="A49" s="4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4">
      <c r="A50" s="4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4">
      <c r="A51" s="4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24">
      <c r="A52" s="4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24">
      <c r="A53" s="4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9"/>
    </row>
  </sheetData>
  <mergeCells count="1">
    <mergeCell ref="E5:H5"/>
  </mergeCells>
  <pageMargins left="0.35433070866141736" right="0.27559055118110237" top="0.74803149606299213" bottom="0.27559055118110237" header="0.31496062992125984" footer="0.19685039370078741"/>
  <pageSetup paperSize="9" scale="9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43"/>
  <sheetViews>
    <sheetView topLeftCell="A7" workbookViewId="0">
      <selection activeCell="L27" sqref="L27"/>
    </sheetView>
  </sheetViews>
  <sheetFormatPr defaultRowHeight="14.25"/>
  <cols>
    <col min="1" max="1" width="5.375" customWidth="1"/>
    <col min="2" max="2" width="22.375" customWidth="1"/>
    <col min="3" max="3" width="18.875" customWidth="1"/>
    <col min="4" max="4" width="14.875" customWidth="1"/>
    <col min="5" max="5" width="9.625" customWidth="1"/>
    <col min="6" max="6" width="9.875" customWidth="1"/>
    <col min="7" max="7" width="10.25" customWidth="1"/>
    <col min="8" max="8" width="9.625" customWidth="1"/>
    <col min="9" max="9" width="13.125" customWidth="1"/>
    <col min="10" max="10" width="16.375" customWidth="1"/>
    <col min="11" max="11" width="10.5" customWidth="1"/>
  </cols>
  <sheetData>
    <row r="1" spans="1:11" ht="24">
      <c r="A1" s="11" t="s">
        <v>612</v>
      </c>
      <c r="B1" s="82"/>
      <c r="C1" s="82"/>
      <c r="D1" s="82"/>
      <c r="E1" s="82"/>
      <c r="F1" s="189"/>
      <c r="G1" s="82"/>
      <c r="H1" s="82"/>
      <c r="I1" s="82"/>
      <c r="J1" s="82"/>
      <c r="K1" s="82"/>
    </row>
    <row r="2" spans="1:11" ht="24">
      <c r="A2" s="10" t="s">
        <v>613</v>
      </c>
      <c r="B2" s="1"/>
      <c r="C2" s="1"/>
      <c r="D2" s="1"/>
      <c r="E2" s="1"/>
      <c r="F2" s="1"/>
      <c r="G2" s="1"/>
      <c r="H2" s="1"/>
    </row>
    <row r="3" spans="1:11" ht="24">
      <c r="A3" s="10" t="s">
        <v>655</v>
      </c>
      <c r="B3" s="1"/>
      <c r="C3" s="1"/>
      <c r="D3" s="1"/>
      <c r="E3" s="1"/>
      <c r="F3" s="1"/>
      <c r="G3" s="1"/>
      <c r="H3" s="1"/>
    </row>
    <row r="4" spans="1:11" ht="24">
      <c r="A4" s="10" t="s">
        <v>764</v>
      </c>
      <c r="B4" s="1"/>
      <c r="C4" s="1"/>
      <c r="D4" s="1"/>
      <c r="E4" s="1"/>
      <c r="F4" s="1"/>
      <c r="G4" s="1"/>
      <c r="H4" s="1"/>
    </row>
    <row r="5" spans="1:11" ht="24">
      <c r="A5" s="2"/>
      <c r="B5" s="2"/>
      <c r="C5" s="2"/>
      <c r="D5" s="2" t="s">
        <v>1</v>
      </c>
      <c r="E5" s="280" t="s">
        <v>2</v>
      </c>
      <c r="F5" s="281"/>
      <c r="G5" s="281"/>
      <c r="H5" s="282"/>
      <c r="I5" s="2" t="s">
        <v>3</v>
      </c>
      <c r="J5" s="2" t="s">
        <v>4</v>
      </c>
      <c r="K5" s="2" t="s">
        <v>5</v>
      </c>
    </row>
    <row r="6" spans="1:11" ht="24">
      <c r="A6" s="3" t="s">
        <v>6</v>
      </c>
      <c r="B6" s="3" t="s">
        <v>7</v>
      </c>
      <c r="C6" s="3" t="s">
        <v>8</v>
      </c>
      <c r="D6" s="212" t="s">
        <v>9</v>
      </c>
      <c r="E6" s="8">
        <v>2561</v>
      </c>
      <c r="F6" s="8">
        <v>2562</v>
      </c>
      <c r="G6" s="8">
        <v>2563</v>
      </c>
      <c r="H6" s="8">
        <v>2564</v>
      </c>
      <c r="I6" s="3" t="s">
        <v>10</v>
      </c>
      <c r="J6" s="3" t="s">
        <v>11</v>
      </c>
      <c r="K6" s="3" t="s">
        <v>12</v>
      </c>
    </row>
    <row r="7" spans="1:11" ht="24">
      <c r="A7" s="6"/>
      <c r="B7" s="6"/>
      <c r="C7" s="6"/>
      <c r="D7" s="6"/>
      <c r="E7" s="6" t="s">
        <v>13</v>
      </c>
      <c r="F7" s="6" t="s">
        <v>13</v>
      </c>
      <c r="G7" s="6" t="s">
        <v>13</v>
      </c>
      <c r="H7" s="6" t="s">
        <v>13</v>
      </c>
      <c r="I7" s="6"/>
      <c r="J7" s="6"/>
      <c r="K7" s="6"/>
    </row>
    <row r="8" spans="1:11" ht="24">
      <c r="A8" s="5">
        <v>1</v>
      </c>
      <c r="B8" s="16" t="s">
        <v>614</v>
      </c>
      <c r="C8" s="16" t="s">
        <v>617</v>
      </c>
      <c r="D8" s="5" t="s">
        <v>304</v>
      </c>
      <c r="E8" s="19">
        <v>10000</v>
      </c>
      <c r="F8" s="19">
        <v>10000</v>
      </c>
      <c r="G8" s="19">
        <v>10000</v>
      </c>
      <c r="H8" s="19">
        <v>10000</v>
      </c>
      <c r="I8" s="16" t="s">
        <v>81</v>
      </c>
      <c r="J8" s="16" t="s">
        <v>620</v>
      </c>
      <c r="K8" s="16" t="s">
        <v>1147</v>
      </c>
    </row>
    <row r="9" spans="1:11" ht="24">
      <c r="A9" s="14"/>
      <c r="B9" s="17" t="s">
        <v>615</v>
      </c>
      <c r="C9" s="17" t="s">
        <v>618</v>
      </c>
      <c r="D9" s="17"/>
      <c r="E9" s="14"/>
      <c r="F9" s="14"/>
      <c r="G9" s="14"/>
      <c r="H9" s="14"/>
      <c r="I9" s="17" t="s">
        <v>624</v>
      </c>
      <c r="J9" s="17" t="s">
        <v>621</v>
      </c>
      <c r="K9" s="17" t="s">
        <v>622</v>
      </c>
    </row>
    <row r="10" spans="1:11" ht="24">
      <c r="A10" s="15"/>
      <c r="B10" s="18" t="s">
        <v>616</v>
      </c>
      <c r="C10" s="18" t="s">
        <v>619</v>
      </c>
      <c r="D10" s="18"/>
      <c r="E10" s="18"/>
      <c r="F10" s="18"/>
      <c r="G10" s="18"/>
      <c r="H10" s="18"/>
      <c r="I10" s="18" t="s">
        <v>625</v>
      </c>
      <c r="J10" s="18" t="s">
        <v>619</v>
      </c>
      <c r="K10" s="18" t="s">
        <v>623</v>
      </c>
    </row>
    <row r="11" spans="1:11" ht="24">
      <c r="A11" s="5">
        <v>2</v>
      </c>
      <c r="B11" s="16" t="s">
        <v>626</v>
      </c>
      <c r="C11" s="16" t="s">
        <v>633</v>
      </c>
      <c r="D11" s="5" t="s">
        <v>630</v>
      </c>
      <c r="E11" s="19">
        <v>50000</v>
      </c>
      <c r="F11" s="19">
        <v>50000</v>
      </c>
      <c r="G11" s="19">
        <v>50000</v>
      </c>
      <c r="H11" s="19">
        <v>50000</v>
      </c>
      <c r="I11" s="16" t="s">
        <v>631</v>
      </c>
      <c r="J11" s="16" t="s">
        <v>634</v>
      </c>
      <c r="K11" s="16" t="s">
        <v>1077</v>
      </c>
    </row>
    <row r="12" spans="1:11" ht="24">
      <c r="A12" s="14"/>
      <c r="B12" s="17" t="s">
        <v>627</v>
      </c>
      <c r="C12" s="17" t="s">
        <v>628</v>
      </c>
      <c r="D12" s="17"/>
      <c r="E12" s="14"/>
      <c r="F12" s="14"/>
      <c r="G12" s="14"/>
      <c r="H12" s="14"/>
      <c r="I12" s="17" t="s">
        <v>632</v>
      </c>
      <c r="J12" s="17" t="s">
        <v>635</v>
      </c>
      <c r="K12" s="17"/>
    </row>
    <row r="13" spans="1:11" ht="24">
      <c r="A13" s="15"/>
      <c r="B13" s="18"/>
      <c r="C13" s="18" t="s">
        <v>629</v>
      </c>
      <c r="D13" s="18"/>
      <c r="E13" s="18"/>
      <c r="F13" s="18"/>
      <c r="G13" s="18"/>
      <c r="H13" s="18"/>
      <c r="I13" s="18"/>
      <c r="J13" s="18" t="s">
        <v>636</v>
      </c>
      <c r="K13" s="18"/>
    </row>
    <row r="14" spans="1:11" ht="24">
      <c r="A14" s="14">
        <v>3</v>
      </c>
      <c r="B14" s="17" t="s">
        <v>637</v>
      </c>
      <c r="C14" s="17" t="s">
        <v>641</v>
      </c>
      <c r="D14" s="14" t="s">
        <v>642</v>
      </c>
      <c r="E14" s="77">
        <v>150000</v>
      </c>
      <c r="F14" s="77">
        <v>150000</v>
      </c>
      <c r="G14" s="77">
        <v>150000</v>
      </c>
      <c r="H14" s="77">
        <v>150000</v>
      </c>
      <c r="I14" s="17" t="s">
        <v>631</v>
      </c>
      <c r="J14" s="17" t="s">
        <v>645</v>
      </c>
      <c r="K14" s="16" t="s">
        <v>1077</v>
      </c>
    </row>
    <row r="15" spans="1:11" ht="24">
      <c r="A15" s="14"/>
      <c r="B15" s="17" t="s">
        <v>638</v>
      </c>
      <c r="C15" s="17" t="s">
        <v>636</v>
      </c>
      <c r="D15" s="17"/>
      <c r="E15" s="14"/>
      <c r="F15" s="14"/>
      <c r="G15" s="14"/>
      <c r="H15" s="14"/>
      <c r="I15" s="17" t="s">
        <v>643</v>
      </c>
      <c r="J15" s="17" t="s">
        <v>646</v>
      </c>
      <c r="K15" s="17"/>
    </row>
    <row r="16" spans="1:11" ht="24">
      <c r="A16" s="14"/>
      <c r="B16" s="17" t="s">
        <v>639</v>
      </c>
      <c r="C16" s="17"/>
      <c r="D16" s="17"/>
      <c r="E16" s="17"/>
      <c r="F16" s="17"/>
      <c r="G16" s="17"/>
      <c r="H16" s="17"/>
      <c r="I16" s="17" t="s">
        <v>644</v>
      </c>
      <c r="J16" s="17" t="s">
        <v>647</v>
      </c>
      <c r="K16" s="17"/>
    </row>
    <row r="17" spans="1:11" ht="24">
      <c r="A17" s="14"/>
      <c r="B17" s="17" t="s">
        <v>640</v>
      </c>
      <c r="C17" s="17"/>
      <c r="D17" s="17"/>
      <c r="E17" s="18"/>
      <c r="F17" s="18"/>
      <c r="G17" s="18"/>
      <c r="H17" s="18"/>
      <c r="I17" s="17" t="s">
        <v>640</v>
      </c>
      <c r="J17" s="17" t="s">
        <v>636</v>
      </c>
      <c r="K17" s="17"/>
    </row>
    <row r="18" spans="1:11" ht="24">
      <c r="A18" s="5">
        <v>4</v>
      </c>
      <c r="B18" s="16" t="s">
        <v>649</v>
      </c>
      <c r="C18" s="16" t="s">
        <v>650</v>
      </c>
      <c r="D18" s="5" t="s">
        <v>61</v>
      </c>
      <c r="E18" s="77">
        <v>20000</v>
      </c>
      <c r="F18" s="77">
        <v>20000</v>
      </c>
      <c r="G18" s="77">
        <v>20000</v>
      </c>
      <c r="H18" s="77">
        <v>20000</v>
      </c>
      <c r="I18" s="16" t="s">
        <v>81</v>
      </c>
      <c r="J18" s="30" t="s">
        <v>653</v>
      </c>
      <c r="K18" s="16" t="s">
        <v>1147</v>
      </c>
    </row>
    <row r="19" spans="1:11" ht="24">
      <c r="A19" s="14"/>
      <c r="B19" s="17"/>
      <c r="C19" s="17" t="s">
        <v>651</v>
      </c>
      <c r="D19" s="17"/>
      <c r="E19" s="14"/>
      <c r="F19" s="14"/>
      <c r="G19" s="14"/>
      <c r="H19" s="14"/>
      <c r="I19" s="17" t="s">
        <v>652</v>
      </c>
      <c r="J19" s="29" t="s">
        <v>654</v>
      </c>
      <c r="K19" s="17" t="s">
        <v>622</v>
      </c>
    </row>
    <row r="20" spans="1:11" ht="24">
      <c r="A20" s="14"/>
      <c r="B20" s="17"/>
      <c r="C20" s="32" t="s">
        <v>1148</v>
      </c>
      <c r="D20" s="17"/>
      <c r="E20" s="17"/>
      <c r="F20" s="17"/>
      <c r="G20" s="17"/>
      <c r="H20" s="17"/>
      <c r="I20" s="17"/>
      <c r="J20" s="29"/>
      <c r="K20" s="17" t="s">
        <v>623</v>
      </c>
    </row>
    <row r="21" spans="1:11" ht="24">
      <c r="A21" s="193" t="s">
        <v>969</v>
      </c>
      <c r="B21" s="155" t="s">
        <v>1149</v>
      </c>
      <c r="C21" s="192"/>
      <c r="D21" s="192"/>
      <c r="E21" s="198">
        <f>SUM(E8:E20)</f>
        <v>230000</v>
      </c>
      <c r="F21" s="198">
        <f t="shared" ref="F21:H21" si="0">SUM(F8:F20)</f>
        <v>230000</v>
      </c>
      <c r="G21" s="198">
        <f t="shared" si="0"/>
        <v>230000</v>
      </c>
      <c r="H21" s="198">
        <f t="shared" si="0"/>
        <v>230000</v>
      </c>
      <c r="I21" s="192"/>
      <c r="J21" s="192"/>
      <c r="K21" s="192"/>
    </row>
    <row r="22" spans="1:11" ht="24">
      <c r="A22" s="4"/>
      <c r="B22" s="1"/>
      <c r="C22" s="1"/>
      <c r="D22" s="4"/>
      <c r="E22" s="1"/>
      <c r="F22" s="1"/>
      <c r="G22" s="1"/>
      <c r="H22" s="1"/>
      <c r="I22" s="1"/>
      <c r="J22" s="1"/>
      <c r="K22" s="1">
        <v>89</v>
      </c>
    </row>
    <row r="23" spans="1:11" ht="24">
      <c r="A23" s="4"/>
      <c r="B23" s="1"/>
      <c r="C23" s="1"/>
      <c r="D23" s="4"/>
      <c r="E23" s="4">
        <v>4</v>
      </c>
      <c r="F23" s="4">
        <v>4</v>
      </c>
      <c r="G23" s="4">
        <v>4</v>
      </c>
      <c r="H23" s="4">
        <v>4</v>
      </c>
      <c r="I23" s="1"/>
      <c r="J23" s="1"/>
      <c r="K23" s="1"/>
    </row>
    <row r="24" spans="1:11" ht="24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24">
      <c r="A25" s="4"/>
      <c r="B25" s="1"/>
      <c r="C25" s="1"/>
      <c r="D25" s="10"/>
      <c r="E25" s="13"/>
      <c r="F25" s="13"/>
      <c r="G25" s="13"/>
      <c r="H25" s="13"/>
      <c r="I25" s="1"/>
      <c r="J25" s="1"/>
      <c r="K25" s="1"/>
    </row>
    <row r="26" spans="1:11" ht="24">
      <c r="A26" s="4"/>
      <c r="B26" s="1"/>
      <c r="C26" s="1"/>
      <c r="D26" s="10"/>
      <c r="E26" s="4"/>
      <c r="F26" s="4"/>
      <c r="G26" s="4"/>
      <c r="H26" s="4"/>
      <c r="I26" s="1"/>
      <c r="J26" s="1"/>
      <c r="K26" s="1"/>
    </row>
    <row r="27" spans="1:11" ht="24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24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24">
      <c r="A29" s="4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24">
      <c r="A30" s="4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24">
      <c r="A31" s="4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24">
      <c r="A32" s="4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4">
      <c r="A33" s="4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4">
      <c r="A34" s="4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4">
      <c r="A35" s="4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4">
      <c r="A36" s="4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4">
      <c r="A37" s="4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4">
      <c r="A38" s="4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4">
      <c r="A39" s="4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4">
      <c r="A40" s="4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4">
      <c r="A41" s="4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4">
      <c r="A42" s="4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9"/>
    </row>
  </sheetData>
  <mergeCells count="1">
    <mergeCell ref="E5:H5"/>
  </mergeCells>
  <pageMargins left="0.25" right="0.17" top="0.74803149606299213" bottom="0.27559055118110237" header="0.31496062992125984" footer="0.19685039370078741"/>
  <pageSetup paperSize="9" scale="95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activeCell="M21" sqref="M21"/>
    </sheetView>
  </sheetViews>
  <sheetFormatPr defaultRowHeight="14.25"/>
  <cols>
    <col min="1" max="1" width="5.375" customWidth="1"/>
    <col min="2" max="2" width="22.375" customWidth="1"/>
    <col min="3" max="3" width="18.875" customWidth="1"/>
    <col min="4" max="4" width="14.75" customWidth="1"/>
    <col min="5" max="5" width="11" customWidth="1"/>
    <col min="6" max="6" width="9.25" customWidth="1"/>
    <col min="7" max="7" width="10.125" customWidth="1"/>
    <col min="8" max="8" width="9.25" customWidth="1"/>
    <col min="9" max="9" width="13.125" customWidth="1"/>
    <col min="10" max="10" width="16.375" customWidth="1"/>
    <col min="11" max="11" width="11.25" customWidth="1"/>
  </cols>
  <sheetData>
    <row r="1" spans="1:11" ht="24">
      <c r="A1" s="11" t="s">
        <v>612</v>
      </c>
      <c r="B1" s="91"/>
      <c r="C1" s="91"/>
      <c r="D1" s="91"/>
      <c r="E1" s="86"/>
      <c r="F1" s="189"/>
      <c r="G1" s="86"/>
      <c r="H1" s="86"/>
      <c r="I1" s="86"/>
      <c r="J1" s="86"/>
      <c r="K1" s="86"/>
    </row>
    <row r="2" spans="1:11" ht="24">
      <c r="A2" s="10" t="s">
        <v>613</v>
      </c>
      <c r="B2" s="1"/>
      <c r="C2" s="1"/>
      <c r="D2" s="1"/>
      <c r="E2" s="1"/>
      <c r="F2" s="1"/>
      <c r="G2" s="1"/>
      <c r="H2" s="1"/>
    </row>
    <row r="3" spans="1:11" ht="24">
      <c r="A3" s="10" t="s">
        <v>655</v>
      </c>
      <c r="B3" s="1"/>
      <c r="C3" s="1"/>
      <c r="D3" s="1"/>
      <c r="E3" s="1"/>
      <c r="F3" s="1"/>
      <c r="G3" s="1"/>
      <c r="H3" s="1"/>
    </row>
    <row r="4" spans="1:11" ht="24">
      <c r="A4" s="10" t="s">
        <v>765</v>
      </c>
      <c r="B4" s="1"/>
      <c r="C4" s="1"/>
      <c r="D4" s="1"/>
      <c r="E4" s="1"/>
      <c r="F4" s="1"/>
      <c r="G4" s="1"/>
      <c r="H4" s="1"/>
    </row>
    <row r="5" spans="1:11" ht="24">
      <c r="A5" s="2"/>
      <c r="B5" s="2"/>
      <c r="C5" s="2"/>
      <c r="D5" s="2" t="s">
        <v>1</v>
      </c>
      <c r="E5" s="280" t="s">
        <v>2</v>
      </c>
      <c r="F5" s="281"/>
      <c r="G5" s="281"/>
      <c r="H5" s="282"/>
      <c r="I5" s="2" t="s">
        <v>3</v>
      </c>
      <c r="J5" s="2" t="s">
        <v>4</v>
      </c>
      <c r="K5" s="2" t="s">
        <v>5</v>
      </c>
    </row>
    <row r="6" spans="1:11" ht="24">
      <c r="A6" s="3" t="s">
        <v>6</v>
      </c>
      <c r="B6" s="3" t="s">
        <v>7</v>
      </c>
      <c r="C6" s="3" t="s">
        <v>8</v>
      </c>
      <c r="D6" s="212" t="s">
        <v>9</v>
      </c>
      <c r="E6" s="8">
        <v>2561</v>
      </c>
      <c r="F6" s="8">
        <v>2562</v>
      </c>
      <c r="G6" s="8">
        <v>2563</v>
      </c>
      <c r="H6" s="8">
        <v>2564</v>
      </c>
      <c r="I6" s="3" t="s">
        <v>10</v>
      </c>
      <c r="J6" s="3" t="s">
        <v>11</v>
      </c>
      <c r="K6" s="3" t="s">
        <v>12</v>
      </c>
    </row>
    <row r="7" spans="1:11" ht="24">
      <c r="A7" s="6"/>
      <c r="B7" s="6"/>
      <c r="C7" s="6"/>
      <c r="D7" s="6"/>
      <c r="E7" s="6" t="s">
        <v>13</v>
      </c>
      <c r="F7" s="6"/>
      <c r="G7" s="6" t="s">
        <v>13</v>
      </c>
      <c r="H7" s="6" t="s">
        <v>13</v>
      </c>
      <c r="I7" s="6"/>
      <c r="J7" s="6"/>
      <c r="K7" s="6"/>
    </row>
    <row r="8" spans="1:11" ht="24">
      <c r="A8" s="5">
        <v>1</v>
      </c>
      <c r="B8" s="49" t="s">
        <v>761</v>
      </c>
      <c r="C8" s="49" t="s">
        <v>762</v>
      </c>
      <c r="D8" s="60" t="s">
        <v>766</v>
      </c>
      <c r="E8" s="23">
        <v>100000</v>
      </c>
      <c r="F8" s="23">
        <v>100000</v>
      </c>
      <c r="G8" s="23">
        <v>100000</v>
      </c>
      <c r="H8" s="23">
        <v>100000</v>
      </c>
      <c r="I8" s="20" t="s">
        <v>771</v>
      </c>
      <c r="J8" s="54" t="s">
        <v>770</v>
      </c>
      <c r="K8" s="61" t="s">
        <v>1147</v>
      </c>
    </row>
    <row r="9" spans="1:11" ht="24">
      <c r="A9" s="14"/>
      <c r="B9" s="51"/>
      <c r="C9" s="51" t="s">
        <v>763</v>
      </c>
      <c r="D9" s="21"/>
      <c r="E9" s="24"/>
      <c r="F9" s="24"/>
      <c r="G9" s="24"/>
      <c r="H9" s="24"/>
      <c r="I9" s="24"/>
      <c r="J9" s="56" t="s">
        <v>767</v>
      </c>
      <c r="K9" s="62" t="s">
        <v>768</v>
      </c>
    </row>
    <row r="10" spans="1:11" ht="24">
      <c r="A10" s="14"/>
      <c r="B10" s="51"/>
      <c r="C10" s="51" t="s">
        <v>785</v>
      </c>
      <c r="D10" s="21"/>
      <c r="E10" s="21"/>
      <c r="F10" s="21"/>
      <c r="G10" s="21"/>
      <c r="H10" s="21"/>
      <c r="I10" s="21"/>
      <c r="J10" s="56" t="s">
        <v>769</v>
      </c>
      <c r="K10" s="62" t="s">
        <v>616</v>
      </c>
    </row>
    <row r="11" spans="1:11" ht="24">
      <c r="A11" s="15"/>
      <c r="B11" s="53"/>
      <c r="C11" s="53" t="s">
        <v>786</v>
      </c>
      <c r="D11" s="114"/>
      <c r="E11" s="115"/>
      <c r="F11" s="115"/>
      <c r="G11" s="115"/>
      <c r="H11" s="115"/>
      <c r="I11" s="22"/>
      <c r="J11" s="22"/>
      <c r="K11" s="22"/>
    </row>
    <row r="12" spans="1:11" ht="24">
      <c r="A12" s="14">
        <v>2</v>
      </c>
      <c r="B12" s="17" t="s">
        <v>772</v>
      </c>
      <c r="C12" s="17" t="s">
        <v>775</v>
      </c>
      <c r="D12" s="26" t="s">
        <v>780</v>
      </c>
      <c r="E12" s="77">
        <v>10000</v>
      </c>
      <c r="F12" s="77">
        <v>10000</v>
      </c>
      <c r="G12" s="77">
        <v>10000</v>
      </c>
      <c r="H12" s="77">
        <v>10000</v>
      </c>
      <c r="I12" s="17" t="s">
        <v>781</v>
      </c>
      <c r="J12" s="17" t="s">
        <v>780</v>
      </c>
      <c r="K12" s="62" t="s">
        <v>1147</v>
      </c>
    </row>
    <row r="13" spans="1:11" ht="24">
      <c r="A13" s="14"/>
      <c r="B13" s="17" t="s">
        <v>773</v>
      </c>
      <c r="C13" s="17" t="s">
        <v>776</v>
      </c>
      <c r="D13" s="17" t="s">
        <v>146</v>
      </c>
      <c r="E13" s="24"/>
      <c r="F13" s="24"/>
      <c r="G13" s="24"/>
      <c r="H13" s="24"/>
      <c r="I13" s="17" t="s">
        <v>782</v>
      </c>
      <c r="J13" s="17" t="s">
        <v>784</v>
      </c>
      <c r="K13" s="62" t="s">
        <v>768</v>
      </c>
    </row>
    <row r="14" spans="1:11" ht="24">
      <c r="A14" s="14"/>
      <c r="B14" s="17" t="s">
        <v>774</v>
      </c>
      <c r="C14" s="17" t="s">
        <v>777</v>
      </c>
      <c r="D14" s="17"/>
      <c r="E14" s="14"/>
      <c r="F14" s="14"/>
      <c r="G14" s="14"/>
      <c r="H14" s="14"/>
      <c r="I14" s="17" t="s">
        <v>783</v>
      </c>
      <c r="J14" s="17" t="s">
        <v>777</v>
      </c>
      <c r="K14" s="62" t="s">
        <v>616</v>
      </c>
    </row>
    <row r="15" spans="1:11" ht="24">
      <c r="A15" s="14"/>
      <c r="B15" s="17"/>
      <c r="C15" s="17" t="s">
        <v>778</v>
      </c>
      <c r="D15" s="17"/>
      <c r="E15" s="14"/>
      <c r="F15" s="14"/>
      <c r="G15" s="14"/>
      <c r="H15" s="14"/>
      <c r="I15" s="17" t="s">
        <v>652</v>
      </c>
      <c r="J15" s="17" t="s">
        <v>778</v>
      </c>
      <c r="K15" s="17"/>
    </row>
    <row r="16" spans="1:11" ht="24">
      <c r="A16" s="14"/>
      <c r="B16" s="17"/>
      <c r="C16" s="17" t="s">
        <v>779</v>
      </c>
      <c r="D16" s="17"/>
      <c r="E16" s="14"/>
      <c r="F16" s="14"/>
      <c r="G16" s="14"/>
      <c r="H16" s="14"/>
      <c r="I16" s="17"/>
      <c r="J16" s="17" t="s">
        <v>779</v>
      </c>
      <c r="K16" s="17"/>
    </row>
    <row r="17" spans="1:11" ht="24">
      <c r="A17" s="5">
        <v>3</v>
      </c>
      <c r="B17" s="16" t="s">
        <v>787</v>
      </c>
      <c r="C17" s="16" t="s">
        <v>789</v>
      </c>
      <c r="D17" s="5" t="s">
        <v>713</v>
      </c>
      <c r="E17" s="19">
        <v>50000</v>
      </c>
      <c r="F17" s="19">
        <v>50000</v>
      </c>
      <c r="G17" s="19">
        <v>50000</v>
      </c>
      <c r="H17" s="19">
        <v>50000</v>
      </c>
      <c r="I17" s="16" t="s">
        <v>792</v>
      </c>
      <c r="J17" s="16" t="s">
        <v>795</v>
      </c>
      <c r="K17" s="61" t="s">
        <v>1077</v>
      </c>
    </row>
    <row r="18" spans="1:11" ht="24">
      <c r="A18" s="14"/>
      <c r="B18" s="17" t="s">
        <v>788</v>
      </c>
      <c r="C18" s="17" t="s">
        <v>790</v>
      </c>
      <c r="D18" s="17"/>
      <c r="E18" s="24"/>
      <c r="F18" s="24"/>
      <c r="G18" s="24"/>
      <c r="H18" s="24"/>
      <c r="I18" s="17" t="s">
        <v>793</v>
      </c>
      <c r="J18" s="17" t="s">
        <v>796</v>
      </c>
      <c r="K18" s="62"/>
    </row>
    <row r="19" spans="1:11" ht="24">
      <c r="A19" s="14"/>
      <c r="B19" s="17"/>
      <c r="C19" s="17" t="s">
        <v>791</v>
      </c>
      <c r="D19" s="17"/>
      <c r="E19" s="14"/>
      <c r="F19" s="14"/>
      <c r="G19" s="14"/>
      <c r="H19" s="14"/>
      <c r="I19" s="17" t="s">
        <v>794</v>
      </c>
      <c r="J19" s="17"/>
      <c r="K19" s="62"/>
    </row>
    <row r="20" spans="1:11" ht="24">
      <c r="A20" s="14"/>
      <c r="B20" s="17"/>
      <c r="C20" s="17"/>
      <c r="D20" s="17"/>
      <c r="E20" s="17"/>
      <c r="F20" s="17"/>
      <c r="G20" s="17"/>
      <c r="H20" s="17"/>
      <c r="I20" s="17"/>
      <c r="J20" s="17"/>
      <c r="K20" s="17"/>
    </row>
    <row r="21" spans="1:11" ht="24">
      <c r="A21" s="155" t="s">
        <v>969</v>
      </c>
      <c r="B21" s="155" t="s">
        <v>1100</v>
      </c>
      <c r="C21" s="192"/>
      <c r="D21" s="192"/>
      <c r="E21" s="198">
        <f>SUM(E8:E20)</f>
        <v>160000</v>
      </c>
      <c r="F21" s="198">
        <f t="shared" ref="F21:H21" si="0">SUM(F8:F20)</f>
        <v>160000</v>
      </c>
      <c r="G21" s="198">
        <f t="shared" si="0"/>
        <v>160000</v>
      </c>
      <c r="H21" s="198">
        <f t="shared" si="0"/>
        <v>160000</v>
      </c>
      <c r="I21" s="192"/>
      <c r="J21" s="192"/>
      <c r="K21" s="192"/>
    </row>
    <row r="22" spans="1:11" ht="24">
      <c r="A22" s="4"/>
      <c r="B22" s="1"/>
      <c r="C22" s="1"/>
      <c r="D22" s="4"/>
      <c r="E22" s="1"/>
      <c r="F22" s="1"/>
      <c r="G22" s="1"/>
      <c r="H22" s="1"/>
      <c r="I22" s="1"/>
      <c r="J22" s="1"/>
      <c r="K22" s="1">
        <v>90</v>
      </c>
    </row>
    <row r="23" spans="1:11" ht="24">
      <c r="A23" s="4"/>
      <c r="B23" s="1"/>
      <c r="C23" s="1"/>
      <c r="D23" s="4"/>
      <c r="E23" s="4">
        <v>3</v>
      </c>
      <c r="F23" s="4">
        <v>3</v>
      </c>
      <c r="G23" s="4">
        <v>3</v>
      </c>
      <c r="H23" s="4">
        <v>3</v>
      </c>
      <c r="I23" s="1"/>
      <c r="J23" s="1"/>
      <c r="K23" s="1"/>
    </row>
    <row r="24" spans="1:11" ht="24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24">
      <c r="A25" s="4"/>
      <c r="B25" s="1"/>
      <c r="C25" s="1"/>
      <c r="D25" s="10"/>
      <c r="E25" s="13"/>
      <c r="F25" s="13"/>
      <c r="G25" s="13"/>
      <c r="H25" s="13"/>
      <c r="I25" s="1"/>
      <c r="J25" s="1"/>
      <c r="K25" s="1"/>
    </row>
    <row r="26" spans="1:11" ht="24">
      <c r="A26" s="4"/>
      <c r="B26" s="1"/>
      <c r="C26" s="1"/>
      <c r="D26" s="10"/>
      <c r="E26" s="4"/>
      <c r="F26" s="4"/>
      <c r="G26" s="4"/>
      <c r="H26" s="4"/>
      <c r="I26" s="1"/>
      <c r="J26" s="1"/>
      <c r="K26" s="1"/>
    </row>
    <row r="27" spans="1:11" ht="24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24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24">
      <c r="A29" s="4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24">
      <c r="A30" s="4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24">
      <c r="A31" s="4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24">
      <c r="A32" s="4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4">
      <c r="A33" s="4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4">
      <c r="A34" s="4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4">
      <c r="A35" s="4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4">
      <c r="A36" s="4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4">
      <c r="A37" s="4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4">
      <c r="A38" s="4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4">
      <c r="A39" s="4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4">
      <c r="A40" s="4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4">
      <c r="A41" s="4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4">
      <c r="A42" s="4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9"/>
    </row>
  </sheetData>
  <mergeCells count="1">
    <mergeCell ref="E5:H5"/>
  </mergeCells>
  <pageMargins left="0.16" right="0.17" top="0.74803149606299213" bottom="0.27559055118110237" header="0.31496062992125984" footer="0.19685039370078741"/>
  <pageSetup paperSize="9" scale="95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41"/>
  <sheetViews>
    <sheetView topLeftCell="A13" workbookViewId="0">
      <selection activeCell="M30" sqref="M30"/>
    </sheetView>
  </sheetViews>
  <sheetFormatPr defaultRowHeight="14.25"/>
  <cols>
    <col min="1" max="1" width="5.375" customWidth="1"/>
    <col min="2" max="2" width="21.5" customWidth="1"/>
    <col min="3" max="3" width="18.875" customWidth="1"/>
    <col min="4" max="4" width="15.375" customWidth="1"/>
    <col min="5" max="5" width="10.5" customWidth="1"/>
    <col min="6" max="6" width="10.375" customWidth="1"/>
    <col min="7" max="8" width="10.5" customWidth="1"/>
    <col min="9" max="9" width="11.625" customWidth="1"/>
    <col min="10" max="10" width="15" customWidth="1"/>
    <col min="11" max="11" width="9.875" customWidth="1"/>
  </cols>
  <sheetData>
    <row r="1" spans="1:11" ht="24">
      <c r="A1" s="11" t="s">
        <v>799</v>
      </c>
      <c r="B1" s="91"/>
      <c r="C1" s="91"/>
      <c r="D1" s="91"/>
      <c r="E1" s="91"/>
      <c r="F1" s="189"/>
      <c r="G1" s="91"/>
      <c r="H1" s="91"/>
      <c r="I1" s="91"/>
      <c r="J1" s="91"/>
      <c r="K1" s="91"/>
    </row>
    <row r="2" spans="1:11" ht="24">
      <c r="A2" s="10" t="s">
        <v>800</v>
      </c>
      <c r="B2" s="1"/>
      <c r="C2" s="1"/>
      <c r="D2" s="1"/>
      <c r="E2" s="1"/>
      <c r="F2" s="1"/>
      <c r="G2" s="1"/>
      <c r="H2" s="1"/>
    </row>
    <row r="3" spans="1:11" ht="24">
      <c r="A3" s="10" t="s">
        <v>797</v>
      </c>
      <c r="B3" s="1"/>
      <c r="C3" s="1"/>
      <c r="D3" s="1"/>
      <c r="E3" s="1"/>
      <c r="F3" s="1"/>
      <c r="G3" s="1"/>
      <c r="H3" s="1"/>
    </row>
    <row r="4" spans="1:11" ht="24">
      <c r="A4" s="10" t="s">
        <v>798</v>
      </c>
      <c r="B4" s="1"/>
      <c r="C4" s="1"/>
      <c r="D4" s="1"/>
      <c r="E4" s="1"/>
      <c r="F4" s="1"/>
      <c r="G4" s="1"/>
      <c r="H4" s="1"/>
    </row>
    <row r="5" spans="1:11" ht="24">
      <c r="A5" s="2"/>
      <c r="B5" s="2"/>
      <c r="C5" s="2"/>
      <c r="D5" s="2" t="s">
        <v>1</v>
      </c>
      <c r="E5" s="280" t="s">
        <v>2</v>
      </c>
      <c r="F5" s="281"/>
      <c r="G5" s="281"/>
      <c r="H5" s="282"/>
      <c r="I5" s="2" t="s">
        <v>3</v>
      </c>
      <c r="J5" s="2" t="s">
        <v>4</v>
      </c>
      <c r="K5" s="2" t="s">
        <v>5</v>
      </c>
    </row>
    <row r="6" spans="1:11" ht="24">
      <c r="A6" s="3" t="s">
        <v>6</v>
      </c>
      <c r="B6" s="3" t="s">
        <v>7</v>
      </c>
      <c r="C6" s="3" t="s">
        <v>8</v>
      </c>
      <c r="D6" s="212" t="s">
        <v>9</v>
      </c>
      <c r="E6" s="8">
        <v>2561</v>
      </c>
      <c r="F6" s="8">
        <v>2562</v>
      </c>
      <c r="G6" s="8">
        <v>2563</v>
      </c>
      <c r="H6" s="8">
        <v>2564</v>
      </c>
      <c r="I6" s="3" t="s">
        <v>10</v>
      </c>
      <c r="J6" s="3" t="s">
        <v>11</v>
      </c>
      <c r="K6" s="3" t="s">
        <v>12</v>
      </c>
    </row>
    <row r="7" spans="1:11" ht="24">
      <c r="A7" s="6"/>
      <c r="B7" s="6"/>
      <c r="C7" s="6"/>
      <c r="D7" s="6"/>
      <c r="E7" s="6" t="s">
        <v>13</v>
      </c>
      <c r="F7" s="6" t="s">
        <v>13</v>
      </c>
      <c r="G7" s="6" t="s">
        <v>13</v>
      </c>
      <c r="H7" s="6" t="s">
        <v>13</v>
      </c>
      <c r="I7" s="6"/>
      <c r="J7" s="6"/>
      <c r="K7" s="6"/>
    </row>
    <row r="8" spans="1:11" ht="24">
      <c r="A8" s="5">
        <v>1</v>
      </c>
      <c r="B8" s="49" t="s">
        <v>801</v>
      </c>
      <c r="C8" s="49" t="s">
        <v>813</v>
      </c>
      <c r="D8" s="116" t="s">
        <v>803</v>
      </c>
      <c r="E8" s="23">
        <v>20000</v>
      </c>
      <c r="F8" s="23">
        <v>20000</v>
      </c>
      <c r="G8" s="23">
        <v>20000</v>
      </c>
      <c r="H8" s="23">
        <v>20000</v>
      </c>
      <c r="I8" s="20" t="s">
        <v>808</v>
      </c>
      <c r="J8" s="54" t="s">
        <v>809</v>
      </c>
      <c r="K8" s="61" t="s">
        <v>302</v>
      </c>
    </row>
    <row r="9" spans="1:11" ht="24">
      <c r="A9" s="14"/>
      <c r="B9" s="51" t="s">
        <v>802</v>
      </c>
      <c r="C9" s="51" t="s">
        <v>802</v>
      </c>
      <c r="D9" s="21" t="s">
        <v>806</v>
      </c>
      <c r="E9" s="24"/>
      <c r="F9" s="24"/>
      <c r="G9" s="24"/>
      <c r="H9" s="24"/>
      <c r="I9" s="24"/>
      <c r="J9" s="56" t="s">
        <v>810</v>
      </c>
      <c r="K9" s="62"/>
    </row>
    <row r="10" spans="1:11" ht="24">
      <c r="A10" s="14"/>
      <c r="B10" s="51"/>
      <c r="C10" s="51"/>
      <c r="D10" s="21" t="s">
        <v>807</v>
      </c>
      <c r="E10" s="21"/>
      <c r="F10" s="21"/>
      <c r="G10" s="21"/>
      <c r="H10" s="21"/>
      <c r="I10" s="21"/>
      <c r="J10" s="56" t="s">
        <v>654</v>
      </c>
      <c r="K10" s="62"/>
    </row>
    <row r="11" spans="1:11" ht="24">
      <c r="A11" s="15"/>
      <c r="B11" s="53"/>
      <c r="C11" s="53"/>
      <c r="D11" s="114"/>
      <c r="E11" s="115"/>
      <c r="F11" s="115"/>
      <c r="G11" s="115"/>
      <c r="H11" s="115"/>
      <c r="I11" s="22"/>
      <c r="J11" s="22"/>
      <c r="K11" s="22"/>
    </row>
    <row r="12" spans="1:11" ht="24">
      <c r="A12" s="14">
        <v>2</v>
      </c>
      <c r="B12" s="17" t="s">
        <v>811</v>
      </c>
      <c r="C12" s="17" t="s">
        <v>814</v>
      </c>
      <c r="D12" s="26" t="s">
        <v>815</v>
      </c>
      <c r="E12" s="23">
        <v>20000</v>
      </c>
      <c r="F12" s="23">
        <v>20000</v>
      </c>
      <c r="G12" s="23">
        <v>20000</v>
      </c>
      <c r="H12" s="23">
        <v>20000</v>
      </c>
      <c r="I12" s="17" t="s">
        <v>458</v>
      </c>
      <c r="J12" s="17" t="s">
        <v>817</v>
      </c>
      <c r="K12" s="61" t="s">
        <v>302</v>
      </c>
    </row>
    <row r="13" spans="1:11" ht="24">
      <c r="A13" s="14"/>
      <c r="B13" s="17" t="s">
        <v>812</v>
      </c>
      <c r="C13" s="17" t="s">
        <v>812</v>
      </c>
      <c r="D13" s="17" t="s">
        <v>816</v>
      </c>
      <c r="E13" s="24"/>
      <c r="F13" s="24"/>
      <c r="G13" s="24"/>
      <c r="H13" s="24"/>
      <c r="I13" s="17" t="s">
        <v>385</v>
      </c>
      <c r="J13" s="17" t="s">
        <v>818</v>
      </c>
      <c r="K13" s="62"/>
    </row>
    <row r="14" spans="1:11" ht="24">
      <c r="A14" s="14"/>
      <c r="B14" s="17"/>
      <c r="C14" s="17"/>
      <c r="D14" s="17"/>
      <c r="E14" s="14"/>
      <c r="F14" s="14"/>
      <c r="G14" s="14"/>
      <c r="H14" s="14"/>
      <c r="I14" s="17"/>
      <c r="J14" s="17"/>
      <c r="K14" s="62"/>
    </row>
    <row r="15" spans="1:11" ht="24">
      <c r="A15" s="5">
        <v>3</v>
      </c>
      <c r="B15" s="106" t="s">
        <v>819</v>
      </c>
      <c r="C15" s="106" t="s">
        <v>820</v>
      </c>
      <c r="D15" s="5" t="s">
        <v>304</v>
      </c>
      <c r="E15" s="23">
        <v>20000</v>
      </c>
      <c r="F15" s="23">
        <v>20000</v>
      </c>
      <c r="G15" s="23">
        <v>20000</v>
      </c>
      <c r="H15" s="23">
        <v>20000</v>
      </c>
      <c r="I15" s="20" t="s">
        <v>81</v>
      </c>
      <c r="J15" s="106" t="s">
        <v>828</v>
      </c>
      <c r="K15" s="55" t="s">
        <v>302</v>
      </c>
    </row>
    <row r="16" spans="1:11" ht="24">
      <c r="A16" s="14"/>
      <c r="B16" s="57" t="s">
        <v>821</v>
      </c>
      <c r="C16" s="57" t="s">
        <v>822</v>
      </c>
      <c r="D16" s="17"/>
      <c r="E16" s="24"/>
      <c r="F16" s="24"/>
      <c r="G16" s="24"/>
      <c r="H16" s="24"/>
      <c r="I16" s="21" t="s">
        <v>833</v>
      </c>
      <c r="J16" s="57" t="s">
        <v>829</v>
      </c>
      <c r="K16" s="109"/>
    </row>
    <row r="17" spans="1:11" ht="24">
      <c r="A17" s="14"/>
      <c r="B17" s="57" t="s">
        <v>823</v>
      </c>
      <c r="C17" s="57" t="s">
        <v>824</v>
      </c>
      <c r="D17" s="17"/>
      <c r="E17" s="24"/>
      <c r="F17" s="24"/>
      <c r="G17" s="24"/>
      <c r="H17" s="24"/>
      <c r="I17" s="21"/>
      <c r="J17" s="57" t="s">
        <v>830</v>
      </c>
      <c r="K17" s="109"/>
    </row>
    <row r="18" spans="1:11" ht="24">
      <c r="A18" s="14"/>
      <c r="B18" s="57"/>
      <c r="C18" s="57" t="s">
        <v>825</v>
      </c>
      <c r="D18" s="17"/>
      <c r="E18" s="21"/>
      <c r="F18" s="21"/>
      <c r="G18" s="21"/>
      <c r="H18" s="21"/>
      <c r="I18" s="21"/>
      <c r="J18" s="57" t="s">
        <v>831</v>
      </c>
      <c r="K18" s="21"/>
    </row>
    <row r="19" spans="1:11" ht="24">
      <c r="A19" s="14"/>
      <c r="B19" s="57"/>
      <c r="C19" s="57" t="s">
        <v>826</v>
      </c>
      <c r="D19" s="17"/>
      <c r="E19" s="21"/>
      <c r="F19" s="21"/>
      <c r="G19" s="21"/>
      <c r="H19" s="21"/>
      <c r="I19" s="21"/>
      <c r="J19" s="57" t="s">
        <v>832</v>
      </c>
      <c r="K19" s="21"/>
    </row>
    <row r="20" spans="1:11" ht="24">
      <c r="A20" s="15"/>
      <c r="B20" s="64"/>
      <c r="C20" s="64" t="s">
        <v>827</v>
      </c>
      <c r="D20" s="15"/>
      <c r="E20" s="22"/>
      <c r="F20" s="22"/>
      <c r="G20" s="22"/>
      <c r="H20" s="22"/>
      <c r="I20" s="22"/>
      <c r="J20" s="18"/>
      <c r="K20" s="22"/>
    </row>
    <row r="21" spans="1:11" ht="24">
      <c r="A21" s="193" t="s">
        <v>969</v>
      </c>
      <c r="B21" s="155" t="s">
        <v>1100</v>
      </c>
      <c r="C21" s="192"/>
      <c r="D21" s="193"/>
      <c r="E21" s="198">
        <f>SUM(E8:E20)</f>
        <v>60000</v>
      </c>
      <c r="F21" s="198">
        <f t="shared" ref="F21:H21" si="0">SUM(F8:F20)</f>
        <v>60000</v>
      </c>
      <c r="G21" s="198">
        <f t="shared" si="0"/>
        <v>60000</v>
      </c>
      <c r="H21" s="198">
        <f t="shared" si="0"/>
        <v>60000</v>
      </c>
      <c r="I21" s="192"/>
      <c r="J21" s="192"/>
      <c r="K21" s="192"/>
    </row>
    <row r="22" spans="1:11" ht="24">
      <c r="A22" s="4"/>
      <c r="B22" s="1"/>
      <c r="C22" s="1"/>
      <c r="D22" s="1"/>
      <c r="E22" s="1"/>
      <c r="F22" s="1"/>
      <c r="G22" s="1"/>
      <c r="H22" s="1"/>
      <c r="I22" s="1"/>
      <c r="J22" s="1"/>
      <c r="K22" s="1">
        <v>91</v>
      </c>
    </row>
    <row r="23" spans="1:11" ht="24">
      <c r="A23" s="4"/>
      <c r="B23" s="1"/>
      <c r="C23" s="1"/>
      <c r="D23" s="10"/>
      <c r="E23" s="13">
        <v>3</v>
      </c>
      <c r="F23" s="13">
        <v>3</v>
      </c>
      <c r="G23" s="13">
        <v>3</v>
      </c>
      <c r="H23" s="13">
        <v>3</v>
      </c>
      <c r="I23" s="1"/>
      <c r="J23" s="1"/>
      <c r="K23" s="1"/>
    </row>
    <row r="24" spans="1:11" ht="24">
      <c r="A24" s="4"/>
      <c r="B24" s="1"/>
      <c r="C24" s="1"/>
      <c r="D24" s="10"/>
      <c r="E24" s="4"/>
      <c r="F24" s="4"/>
      <c r="G24" s="4"/>
      <c r="H24" s="4"/>
      <c r="I24" s="1"/>
      <c r="J24" s="1"/>
      <c r="K24" s="1"/>
    </row>
    <row r="25" spans="1:11" ht="24">
      <c r="A25" s="4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24">
      <c r="A26" s="4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24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24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24">
      <c r="A29" s="4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24">
      <c r="A30" s="4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24">
      <c r="A31" s="4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24">
      <c r="A32" s="4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4">
      <c r="A33" s="4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4">
      <c r="A34" s="4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4">
      <c r="A35" s="4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4">
      <c r="A36" s="4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4">
      <c r="A37" s="4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4">
      <c r="A38" s="4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4">
      <c r="A39" s="4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4">
      <c r="A40" s="4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9"/>
    </row>
  </sheetData>
  <mergeCells count="1">
    <mergeCell ref="E5:H5"/>
  </mergeCells>
  <pageMargins left="0.35433070866141736" right="0.27559055118110237" top="0.74803149606299213" bottom="0.27559055118110237" header="0.31496062992125984" footer="0.19685039370078741"/>
  <pageSetup paperSize="9" scale="9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73"/>
  <sheetViews>
    <sheetView topLeftCell="A10" workbookViewId="0">
      <selection activeCell="J64" sqref="J64"/>
    </sheetView>
  </sheetViews>
  <sheetFormatPr defaultRowHeight="14.25"/>
  <cols>
    <col min="1" max="1" width="5.375" customWidth="1"/>
    <col min="2" max="2" width="24" customWidth="1"/>
    <col min="3" max="3" width="18.875" customWidth="1"/>
    <col min="4" max="4" width="15.75" customWidth="1"/>
    <col min="5" max="5" width="10.625" customWidth="1"/>
    <col min="6" max="6" width="10.125" customWidth="1"/>
    <col min="7" max="7" width="10.5" customWidth="1"/>
    <col min="8" max="8" width="10.125" customWidth="1"/>
    <col min="9" max="9" width="13.125" customWidth="1"/>
    <col min="10" max="10" width="16.375" customWidth="1"/>
    <col min="11" max="11" width="11.25" customWidth="1"/>
  </cols>
  <sheetData>
    <row r="1" spans="1:11" ht="24">
      <c r="A1" s="11" t="s">
        <v>799</v>
      </c>
      <c r="B1" s="91"/>
      <c r="C1" s="91"/>
      <c r="D1" s="91"/>
      <c r="E1" s="91"/>
      <c r="F1" s="189"/>
      <c r="G1" s="91"/>
      <c r="H1" s="91"/>
      <c r="I1" s="91"/>
      <c r="J1" s="91"/>
      <c r="K1" s="91"/>
    </row>
    <row r="2" spans="1:11" ht="24">
      <c r="A2" s="10" t="s">
        <v>800</v>
      </c>
      <c r="B2" s="1"/>
      <c r="C2" s="1"/>
      <c r="D2" s="1"/>
      <c r="E2" s="1"/>
      <c r="F2" s="1"/>
      <c r="G2" s="1"/>
      <c r="H2" s="1"/>
    </row>
    <row r="3" spans="1:11" ht="24">
      <c r="A3" s="10" t="s">
        <v>797</v>
      </c>
      <c r="B3" s="1"/>
      <c r="C3" s="1"/>
      <c r="D3" s="1"/>
      <c r="E3" s="1"/>
      <c r="F3" s="1"/>
      <c r="G3" s="1"/>
      <c r="H3" s="1"/>
    </row>
    <row r="4" spans="1:11" ht="24">
      <c r="A4" s="10" t="s">
        <v>834</v>
      </c>
      <c r="B4" s="1"/>
      <c r="C4" s="1"/>
      <c r="D4" s="1"/>
      <c r="E4" s="1"/>
      <c r="F4" s="1"/>
      <c r="G4" s="1"/>
      <c r="H4" s="1"/>
    </row>
    <row r="5" spans="1:11" ht="24">
      <c r="A5" s="2"/>
      <c r="B5" s="2"/>
      <c r="C5" s="2"/>
      <c r="D5" s="2" t="s">
        <v>1</v>
      </c>
      <c r="E5" s="280" t="s">
        <v>2</v>
      </c>
      <c r="F5" s="281"/>
      <c r="G5" s="281"/>
      <c r="H5" s="282"/>
      <c r="I5" s="2" t="s">
        <v>3</v>
      </c>
      <c r="J5" s="2" t="s">
        <v>4</v>
      </c>
      <c r="K5" s="2" t="s">
        <v>5</v>
      </c>
    </row>
    <row r="6" spans="1:11" ht="24">
      <c r="A6" s="3" t="s">
        <v>6</v>
      </c>
      <c r="B6" s="3" t="s">
        <v>7</v>
      </c>
      <c r="C6" s="3" t="s">
        <v>8</v>
      </c>
      <c r="D6" s="211" t="s">
        <v>9</v>
      </c>
      <c r="E6" s="8">
        <v>2561</v>
      </c>
      <c r="F6" s="8">
        <v>2562</v>
      </c>
      <c r="G6" s="8">
        <v>2563</v>
      </c>
      <c r="H6" s="8">
        <v>2564</v>
      </c>
      <c r="I6" s="3" t="s">
        <v>10</v>
      </c>
      <c r="J6" s="3" t="s">
        <v>11</v>
      </c>
      <c r="K6" s="3" t="s">
        <v>12</v>
      </c>
    </row>
    <row r="7" spans="1:11" ht="24">
      <c r="A7" s="6"/>
      <c r="B7" s="6"/>
      <c r="C7" s="6"/>
      <c r="D7" s="6"/>
      <c r="E7" s="6" t="s">
        <v>13</v>
      </c>
      <c r="F7" s="6"/>
      <c r="G7" s="6" t="s">
        <v>13</v>
      </c>
      <c r="H7" s="6" t="s">
        <v>13</v>
      </c>
      <c r="I7" s="6"/>
      <c r="J7" s="6"/>
      <c r="K7" s="6"/>
    </row>
    <row r="8" spans="1:11" ht="21.75">
      <c r="A8" s="117">
        <v>1</v>
      </c>
      <c r="B8" s="106" t="s">
        <v>835</v>
      </c>
      <c r="C8" s="106" t="s">
        <v>836</v>
      </c>
      <c r="D8" s="117" t="s">
        <v>854</v>
      </c>
      <c r="E8" s="121">
        <v>10000</v>
      </c>
      <c r="F8" s="121">
        <v>10000</v>
      </c>
      <c r="G8" s="121">
        <v>10000</v>
      </c>
      <c r="H8" s="121">
        <v>10000</v>
      </c>
      <c r="I8" s="78" t="s">
        <v>855</v>
      </c>
      <c r="J8" s="106" t="s">
        <v>850</v>
      </c>
      <c r="K8" s="117" t="s">
        <v>861</v>
      </c>
    </row>
    <row r="9" spans="1:11" ht="21.75">
      <c r="A9" s="118"/>
      <c r="B9" s="57" t="s">
        <v>276</v>
      </c>
      <c r="C9" s="57" t="s">
        <v>837</v>
      </c>
      <c r="D9" s="118"/>
      <c r="E9" s="118"/>
      <c r="F9" s="118"/>
      <c r="G9" s="118"/>
      <c r="H9" s="118"/>
      <c r="I9" s="127" t="s">
        <v>742</v>
      </c>
      <c r="J9" s="57" t="s">
        <v>851</v>
      </c>
      <c r="K9" s="118"/>
    </row>
    <row r="10" spans="1:11" ht="21.75">
      <c r="A10" s="118"/>
      <c r="B10" s="57"/>
      <c r="C10" s="57" t="s">
        <v>838</v>
      </c>
      <c r="D10" s="118"/>
      <c r="E10" s="121"/>
      <c r="F10" s="121"/>
      <c r="G10" s="121"/>
      <c r="H10" s="121"/>
      <c r="I10" s="35"/>
      <c r="J10" s="57" t="s">
        <v>852</v>
      </c>
      <c r="K10" s="118"/>
    </row>
    <row r="11" spans="1:11" ht="21.75">
      <c r="A11" s="124"/>
      <c r="B11" s="64"/>
      <c r="C11" s="64" t="s">
        <v>804</v>
      </c>
      <c r="D11" s="124"/>
      <c r="E11" s="122"/>
      <c r="F11" s="122"/>
      <c r="G11" s="122"/>
      <c r="H11" s="122"/>
      <c r="I11" s="111"/>
      <c r="J11" s="64" t="s">
        <v>853</v>
      </c>
      <c r="K11" s="111"/>
    </row>
    <row r="12" spans="1:11" ht="21.75">
      <c r="A12" s="117">
        <v>2</v>
      </c>
      <c r="B12" s="106" t="s">
        <v>839</v>
      </c>
      <c r="C12" s="106" t="s">
        <v>840</v>
      </c>
      <c r="D12" s="117" t="s">
        <v>735</v>
      </c>
      <c r="E12" s="123">
        <v>10000</v>
      </c>
      <c r="F12" s="123">
        <v>10000</v>
      </c>
      <c r="G12" s="123">
        <v>10000</v>
      </c>
      <c r="H12" s="123">
        <v>10000</v>
      </c>
      <c r="I12" s="78" t="s">
        <v>856</v>
      </c>
      <c r="J12" s="106" t="s">
        <v>859</v>
      </c>
      <c r="K12" s="117" t="s">
        <v>861</v>
      </c>
    </row>
    <row r="13" spans="1:11" ht="21.75">
      <c r="A13" s="118"/>
      <c r="B13" s="57"/>
      <c r="C13" s="57" t="s">
        <v>841</v>
      </c>
      <c r="D13" s="118" t="s">
        <v>842</v>
      </c>
      <c r="E13" s="118"/>
      <c r="F13" s="118"/>
      <c r="G13" s="118"/>
      <c r="H13" s="118"/>
      <c r="I13" s="35" t="s">
        <v>857</v>
      </c>
      <c r="J13" s="57" t="s">
        <v>860</v>
      </c>
      <c r="K13" s="120"/>
    </row>
    <row r="14" spans="1:11" ht="21.75">
      <c r="A14" s="118"/>
      <c r="B14" s="57"/>
      <c r="C14" s="57" t="s">
        <v>843</v>
      </c>
      <c r="D14" s="118" t="s">
        <v>844</v>
      </c>
      <c r="E14" s="122"/>
      <c r="F14" s="122"/>
      <c r="G14" s="122"/>
      <c r="H14" s="122"/>
      <c r="I14" s="35" t="s">
        <v>858</v>
      </c>
      <c r="J14" s="57"/>
      <c r="K14" s="120"/>
    </row>
    <row r="15" spans="1:11" ht="21.75">
      <c r="A15" s="124"/>
      <c r="B15" s="64"/>
      <c r="C15" s="64" t="s">
        <v>930</v>
      </c>
      <c r="D15" s="124" t="s">
        <v>845</v>
      </c>
      <c r="E15" s="125"/>
      <c r="F15" s="125"/>
      <c r="G15" s="125"/>
      <c r="H15" s="125"/>
      <c r="I15" s="35"/>
      <c r="J15" s="57"/>
      <c r="K15" s="120"/>
    </row>
    <row r="16" spans="1:11" ht="24">
      <c r="A16" s="118">
        <v>3</v>
      </c>
      <c r="B16" s="57" t="s">
        <v>846</v>
      </c>
      <c r="C16" s="57" t="s">
        <v>847</v>
      </c>
      <c r="D16" s="118" t="s">
        <v>484</v>
      </c>
      <c r="E16" s="121">
        <v>100000</v>
      </c>
      <c r="F16" s="121">
        <v>100000</v>
      </c>
      <c r="G16" s="126">
        <v>100000</v>
      </c>
      <c r="H16" s="131">
        <v>100000</v>
      </c>
      <c r="I16" s="76" t="s">
        <v>865</v>
      </c>
      <c r="J16" s="106" t="s">
        <v>862</v>
      </c>
      <c r="K16" s="61" t="s">
        <v>1077</v>
      </c>
    </row>
    <row r="17" spans="1:11" ht="24">
      <c r="A17" s="118"/>
      <c r="B17" s="57"/>
      <c r="C17" s="57" t="s">
        <v>848</v>
      </c>
      <c r="D17" s="118"/>
      <c r="E17" s="118"/>
      <c r="F17" s="118"/>
      <c r="G17" s="118"/>
      <c r="H17" s="132"/>
      <c r="I17" s="32"/>
      <c r="J17" s="57" t="s">
        <v>863</v>
      </c>
      <c r="K17" s="62" t="s">
        <v>1150</v>
      </c>
    </row>
    <row r="18" spans="1:11" ht="24">
      <c r="A18" s="118"/>
      <c r="B18" s="57"/>
      <c r="C18" s="57" t="s">
        <v>849</v>
      </c>
      <c r="D18" s="118"/>
      <c r="E18" s="122"/>
      <c r="F18" s="122"/>
      <c r="G18" s="122"/>
      <c r="H18" s="128"/>
      <c r="I18" s="32"/>
      <c r="J18" s="57" t="s">
        <v>864</v>
      </c>
      <c r="K18" s="62"/>
    </row>
    <row r="19" spans="1:11" ht="21.75">
      <c r="A19" s="117">
        <v>4</v>
      </c>
      <c r="B19" s="103" t="s">
        <v>866</v>
      </c>
      <c r="C19" s="103" t="s">
        <v>867</v>
      </c>
      <c r="D19" s="119" t="s">
        <v>61</v>
      </c>
      <c r="E19" s="138">
        <v>30000</v>
      </c>
      <c r="F19" s="138">
        <v>30000</v>
      </c>
      <c r="G19" s="138">
        <v>30000</v>
      </c>
      <c r="H19" s="138">
        <v>30000</v>
      </c>
      <c r="I19" s="103" t="s">
        <v>81</v>
      </c>
      <c r="J19" s="103" t="s">
        <v>868</v>
      </c>
      <c r="K19" s="117" t="s">
        <v>302</v>
      </c>
    </row>
    <row r="20" spans="1:11" ht="21.75">
      <c r="A20" s="118"/>
      <c r="B20" s="104" t="s">
        <v>869</v>
      </c>
      <c r="C20" s="104" t="s">
        <v>870</v>
      </c>
      <c r="D20" s="120"/>
      <c r="E20" s="118"/>
      <c r="F20" s="118"/>
      <c r="G20" s="118"/>
      <c r="H20" s="118"/>
      <c r="I20" s="104" t="s">
        <v>314</v>
      </c>
      <c r="J20" s="104" t="s">
        <v>871</v>
      </c>
      <c r="K20" s="120"/>
    </row>
    <row r="21" spans="1:11" ht="21.75">
      <c r="A21" s="118"/>
      <c r="B21" s="104" t="s">
        <v>872</v>
      </c>
      <c r="C21" s="104" t="s">
        <v>873</v>
      </c>
      <c r="D21" s="120"/>
      <c r="E21" s="139"/>
      <c r="F21" s="139"/>
      <c r="G21" s="139"/>
      <c r="H21" s="139"/>
      <c r="I21" s="104"/>
      <c r="J21" s="104" t="s">
        <v>874</v>
      </c>
      <c r="K21" s="120"/>
    </row>
    <row r="22" spans="1:11" ht="21.75">
      <c r="A22" s="118"/>
      <c r="B22" s="104" t="s">
        <v>875</v>
      </c>
      <c r="C22" s="104" t="s">
        <v>876</v>
      </c>
      <c r="D22" s="120"/>
      <c r="E22" s="139"/>
      <c r="F22" s="139"/>
      <c r="G22" s="139"/>
      <c r="H22" s="139"/>
      <c r="I22" s="104"/>
      <c r="J22" s="104" t="s">
        <v>877</v>
      </c>
      <c r="K22" s="120"/>
    </row>
    <row r="23" spans="1:11" ht="21.75">
      <c r="A23" s="124"/>
      <c r="B23" s="105" t="s">
        <v>878</v>
      </c>
      <c r="C23" s="105" t="s">
        <v>879</v>
      </c>
      <c r="D23" s="130"/>
      <c r="E23" s="140"/>
      <c r="F23" s="140"/>
      <c r="G23" s="140"/>
      <c r="H23" s="140"/>
      <c r="I23" s="105"/>
      <c r="J23" s="105" t="s">
        <v>880</v>
      </c>
      <c r="K23" s="130"/>
    </row>
    <row r="24" spans="1:11" ht="21.75">
      <c r="A24" s="129"/>
      <c r="B24" s="99"/>
      <c r="C24" s="99"/>
      <c r="D24" s="129"/>
      <c r="E24" s="133"/>
      <c r="F24" s="133"/>
      <c r="G24" s="133"/>
      <c r="H24" s="133"/>
      <c r="I24" s="99"/>
      <c r="J24" s="99"/>
      <c r="K24" s="133"/>
    </row>
    <row r="25" spans="1:11" ht="21.75">
      <c r="A25" s="129"/>
      <c r="B25" s="99"/>
      <c r="C25" s="99"/>
      <c r="D25" s="129"/>
      <c r="E25" s="133"/>
      <c r="F25" s="133"/>
      <c r="G25" s="133"/>
      <c r="H25" s="133"/>
      <c r="I25" s="99"/>
      <c r="J25" s="99"/>
      <c r="K25" s="133">
        <v>92</v>
      </c>
    </row>
    <row r="26" spans="1:11" ht="21.75">
      <c r="A26" s="117"/>
      <c r="B26" s="103"/>
      <c r="C26" s="103" t="s">
        <v>881</v>
      </c>
      <c r="D26" s="119"/>
      <c r="E26" s="143"/>
      <c r="F26" s="143"/>
      <c r="G26" s="143"/>
      <c r="H26" s="143"/>
      <c r="I26" s="103"/>
      <c r="J26" s="103" t="s">
        <v>882</v>
      </c>
      <c r="K26" s="119"/>
    </row>
    <row r="27" spans="1:11" ht="21.75">
      <c r="A27" s="118"/>
      <c r="B27" s="104"/>
      <c r="C27" s="104" t="s">
        <v>883</v>
      </c>
      <c r="D27" s="120"/>
      <c r="E27" s="139"/>
      <c r="F27" s="139"/>
      <c r="G27" s="139"/>
      <c r="H27" s="139"/>
      <c r="I27" s="104"/>
      <c r="J27" s="104" t="s">
        <v>884</v>
      </c>
      <c r="K27" s="120"/>
    </row>
    <row r="28" spans="1:11" ht="21.75">
      <c r="A28" s="118"/>
      <c r="B28" s="104"/>
      <c r="C28" s="104" t="s">
        <v>885</v>
      </c>
      <c r="D28" s="120"/>
      <c r="E28" s="139"/>
      <c r="F28" s="139"/>
      <c r="G28" s="139"/>
      <c r="H28" s="139"/>
      <c r="I28" s="104"/>
      <c r="J28" s="104" t="s">
        <v>886</v>
      </c>
      <c r="K28" s="120"/>
    </row>
    <row r="29" spans="1:11" ht="21.75">
      <c r="A29" s="118"/>
      <c r="B29" s="104"/>
      <c r="C29" s="104" t="s">
        <v>887</v>
      </c>
      <c r="D29" s="120"/>
      <c r="E29" s="139"/>
      <c r="F29" s="139"/>
      <c r="G29" s="139"/>
      <c r="H29" s="139"/>
      <c r="I29" s="104"/>
      <c r="J29" s="104" t="s">
        <v>888</v>
      </c>
      <c r="K29" s="120"/>
    </row>
    <row r="30" spans="1:11" ht="21.75">
      <c r="A30" s="118"/>
      <c r="B30" s="104"/>
      <c r="C30" s="104"/>
      <c r="D30" s="120"/>
      <c r="E30" s="139"/>
      <c r="F30" s="139"/>
      <c r="G30" s="139"/>
      <c r="H30" s="139"/>
      <c r="I30" s="104"/>
      <c r="J30" s="104" t="s">
        <v>889</v>
      </c>
      <c r="K30" s="120"/>
    </row>
    <row r="31" spans="1:11" ht="21.75">
      <c r="A31" s="118"/>
      <c r="B31" s="104"/>
      <c r="C31" s="104"/>
      <c r="D31" s="120"/>
      <c r="E31" s="139"/>
      <c r="F31" s="139"/>
      <c r="G31" s="139"/>
      <c r="H31" s="139"/>
      <c r="I31" s="104"/>
      <c r="J31" s="104" t="s">
        <v>890</v>
      </c>
      <c r="K31" s="120"/>
    </row>
    <row r="32" spans="1:11" ht="21.75">
      <c r="A32" s="124"/>
      <c r="B32" s="105"/>
      <c r="C32" s="105"/>
      <c r="D32" s="130"/>
      <c r="E32" s="140"/>
      <c r="F32" s="140"/>
      <c r="G32" s="140"/>
      <c r="H32" s="140"/>
      <c r="I32" s="105"/>
      <c r="J32" s="105" t="s">
        <v>891</v>
      </c>
      <c r="K32" s="130"/>
    </row>
    <row r="33" spans="1:11" ht="21.75">
      <c r="A33" s="117">
        <v>5</v>
      </c>
      <c r="B33" s="103" t="s">
        <v>892</v>
      </c>
      <c r="C33" s="103" t="s">
        <v>893</v>
      </c>
      <c r="D33" s="119" t="s">
        <v>894</v>
      </c>
      <c r="E33" s="138">
        <v>200000</v>
      </c>
      <c r="F33" s="138">
        <v>200000</v>
      </c>
      <c r="G33" s="138">
        <v>200000</v>
      </c>
      <c r="H33" s="138">
        <v>200000</v>
      </c>
      <c r="I33" s="106" t="s">
        <v>898</v>
      </c>
      <c r="J33" s="141" t="s">
        <v>895</v>
      </c>
      <c r="K33" s="117" t="s">
        <v>861</v>
      </c>
    </row>
    <row r="34" spans="1:11" ht="21.75">
      <c r="A34" s="118"/>
      <c r="B34" s="104" t="s">
        <v>896</v>
      </c>
      <c r="C34" s="104" t="s">
        <v>897</v>
      </c>
      <c r="D34" s="120"/>
      <c r="E34" s="118"/>
      <c r="F34" s="118"/>
      <c r="G34" s="118"/>
      <c r="H34" s="118"/>
      <c r="I34" s="57" t="s">
        <v>899</v>
      </c>
      <c r="J34" s="99" t="s">
        <v>897</v>
      </c>
      <c r="K34" s="118"/>
    </row>
    <row r="35" spans="1:11" ht="21.75">
      <c r="A35" s="124"/>
      <c r="B35" s="105"/>
      <c r="C35" s="105"/>
      <c r="D35" s="130"/>
      <c r="E35" s="130"/>
      <c r="F35" s="130"/>
      <c r="G35" s="130"/>
      <c r="H35" s="130"/>
      <c r="I35" s="64"/>
      <c r="J35" s="272"/>
      <c r="K35" s="124"/>
    </row>
    <row r="36" spans="1:11" ht="24">
      <c r="A36" s="117">
        <v>6</v>
      </c>
      <c r="B36" s="76" t="s">
        <v>1351</v>
      </c>
      <c r="C36" s="16" t="s">
        <v>1352</v>
      </c>
      <c r="D36" s="5" t="s">
        <v>1353</v>
      </c>
      <c r="E36" s="94">
        <v>500000</v>
      </c>
      <c r="F36" s="94">
        <v>500000</v>
      </c>
      <c r="G36" s="94">
        <v>500000</v>
      </c>
      <c r="H36" s="94">
        <v>500000</v>
      </c>
      <c r="I36" s="20" t="s">
        <v>81</v>
      </c>
      <c r="J36" s="20" t="s">
        <v>1354</v>
      </c>
      <c r="K36" s="117" t="s">
        <v>861</v>
      </c>
    </row>
    <row r="37" spans="1:11" ht="24">
      <c r="A37" s="118"/>
      <c r="B37" s="32" t="s">
        <v>1355</v>
      </c>
      <c r="C37" s="17" t="s">
        <v>1356</v>
      </c>
      <c r="D37" s="17"/>
      <c r="E37" s="17"/>
      <c r="F37" s="21"/>
      <c r="G37" s="21"/>
      <c r="H37" s="21"/>
      <c r="I37" s="21" t="s">
        <v>833</v>
      </c>
      <c r="J37" s="21" t="s">
        <v>1356</v>
      </c>
      <c r="K37" s="62"/>
    </row>
    <row r="38" spans="1:11" ht="24">
      <c r="A38" s="118"/>
      <c r="B38" s="32" t="s">
        <v>1357</v>
      </c>
      <c r="C38" s="17"/>
      <c r="D38" s="17"/>
      <c r="E38" s="17"/>
      <c r="F38" s="21"/>
      <c r="G38" s="21"/>
      <c r="H38" s="21"/>
      <c r="I38" s="21"/>
      <c r="J38" s="21"/>
      <c r="K38" s="62"/>
    </row>
    <row r="39" spans="1:11" ht="24">
      <c r="A39" s="118"/>
      <c r="B39" s="32" t="s">
        <v>1358</v>
      </c>
      <c r="C39" s="17"/>
      <c r="D39" s="17"/>
      <c r="E39" s="17"/>
      <c r="F39" s="21"/>
      <c r="G39" s="21"/>
      <c r="H39" s="21"/>
      <c r="I39" s="21"/>
      <c r="J39" s="21"/>
      <c r="K39" s="62"/>
    </row>
    <row r="40" spans="1:11" ht="24">
      <c r="A40" s="124"/>
      <c r="B40" s="205" t="s">
        <v>1359</v>
      </c>
      <c r="C40" s="18"/>
      <c r="D40" s="18"/>
      <c r="E40" s="18"/>
      <c r="F40" s="22"/>
      <c r="G40" s="22"/>
      <c r="H40" s="22"/>
      <c r="I40" s="22"/>
      <c r="J40" s="22"/>
      <c r="K40" s="112"/>
    </row>
    <row r="41" spans="1:11" ht="24">
      <c r="A41" s="61">
        <v>7</v>
      </c>
      <c r="B41" s="49" t="s">
        <v>900</v>
      </c>
      <c r="C41" s="49" t="s">
        <v>901</v>
      </c>
      <c r="D41" s="55" t="s">
        <v>902</v>
      </c>
      <c r="E41" s="134">
        <v>200000</v>
      </c>
      <c r="F41" s="134">
        <v>200000</v>
      </c>
      <c r="G41" s="134">
        <v>200000</v>
      </c>
      <c r="H41" s="134">
        <v>200000</v>
      </c>
      <c r="I41" s="54" t="s">
        <v>81</v>
      </c>
      <c r="J41" s="54" t="s">
        <v>903</v>
      </c>
      <c r="K41" s="117" t="s">
        <v>861</v>
      </c>
    </row>
    <row r="42" spans="1:11" ht="24">
      <c r="A42" s="62"/>
      <c r="B42" s="51" t="s">
        <v>904</v>
      </c>
      <c r="C42" s="51" t="s">
        <v>905</v>
      </c>
      <c r="D42" s="109"/>
      <c r="E42" s="62"/>
      <c r="F42" s="62"/>
      <c r="G42" s="62"/>
      <c r="H42" s="62"/>
      <c r="I42" s="56" t="s">
        <v>833</v>
      </c>
      <c r="J42" s="56" t="s">
        <v>905</v>
      </c>
      <c r="K42" s="118"/>
    </row>
    <row r="43" spans="1:11" ht="24">
      <c r="A43" s="62"/>
      <c r="B43" s="51" t="s">
        <v>912</v>
      </c>
      <c r="C43" s="51"/>
      <c r="D43" s="109"/>
      <c r="E43" s="135"/>
      <c r="F43" s="135"/>
      <c r="G43" s="135"/>
      <c r="H43" s="135"/>
      <c r="I43" s="56"/>
      <c r="J43" s="56"/>
      <c r="K43" s="62">
        <v>93</v>
      </c>
    </row>
    <row r="44" spans="1:11" ht="24">
      <c r="A44" s="112"/>
      <c r="B44" s="53" t="s">
        <v>913</v>
      </c>
      <c r="C44" s="53"/>
      <c r="D44" s="108"/>
      <c r="E44" s="136"/>
      <c r="F44" s="136"/>
      <c r="G44" s="136"/>
      <c r="H44" s="136"/>
      <c r="I44" s="63"/>
      <c r="J44" s="63"/>
      <c r="K44" s="124"/>
    </row>
    <row r="45" spans="1:11" ht="24">
      <c r="A45" s="61">
        <v>8</v>
      </c>
      <c r="B45" s="49" t="s">
        <v>906</v>
      </c>
      <c r="C45" s="49" t="s">
        <v>907</v>
      </c>
      <c r="D45" s="55" t="s">
        <v>902</v>
      </c>
      <c r="E45" s="137">
        <v>30000</v>
      </c>
      <c r="F45" s="137">
        <v>30000</v>
      </c>
      <c r="G45" s="137">
        <v>30000</v>
      </c>
      <c r="H45" s="137">
        <v>30000</v>
      </c>
      <c r="I45" s="54" t="s">
        <v>81</v>
      </c>
      <c r="J45" s="49" t="s">
        <v>908</v>
      </c>
      <c r="K45" s="117" t="s">
        <v>861</v>
      </c>
    </row>
    <row r="46" spans="1:11" ht="24">
      <c r="A46" s="62"/>
      <c r="B46" s="51"/>
      <c r="C46" s="51" t="s">
        <v>909</v>
      </c>
      <c r="D46" s="109"/>
      <c r="E46" s="109"/>
      <c r="F46" s="109"/>
      <c r="G46" s="109"/>
      <c r="H46" s="109"/>
      <c r="I46" s="56" t="s">
        <v>833</v>
      </c>
      <c r="J46" s="51" t="s">
        <v>910</v>
      </c>
      <c r="K46" s="118"/>
    </row>
    <row r="47" spans="1:11" ht="24">
      <c r="A47" s="112"/>
      <c r="B47" s="53"/>
      <c r="C47" s="53" t="s">
        <v>911</v>
      </c>
      <c r="D47" s="108"/>
      <c r="E47" s="136"/>
      <c r="F47" s="136"/>
      <c r="G47" s="136"/>
      <c r="H47" s="136"/>
      <c r="I47" s="53"/>
      <c r="J47" s="53"/>
      <c r="K47" s="124"/>
    </row>
    <row r="48" spans="1:11" ht="24">
      <c r="A48" s="92">
        <v>9</v>
      </c>
      <c r="B48" s="57" t="s">
        <v>914</v>
      </c>
      <c r="C48" s="57" t="s">
        <v>915</v>
      </c>
      <c r="D48" s="118" t="s">
        <v>916</v>
      </c>
      <c r="E48" s="142">
        <v>54000</v>
      </c>
      <c r="F48" s="142">
        <v>54000</v>
      </c>
      <c r="G48" s="142">
        <v>54000</v>
      </c>
      <c r="H48" s="142">
        <v>54000</v>
      </c>
      <c r="I48" s="57" t="s">
        <v>929</v>
      </c>
      <c r="J48" s="57" t="s">
        <v>917</v>
      </c>
      <c r="K48" s="118" t="s">
        <v>302</v>
      </c>
    </row>
    <row r="49" spans="1:11" ht="24">
      <c r="A49" s="92"/>
      <c r="B49" s="57"/>
      <c r="C49" s="57" t="s">
        <v>918</v>
      </c>
      <c r="D49" s="118"/>
      <c r="E49" s="118"/>
      <c r="F49" s="118"/>
      <c r="G49" s="118"/>
      <c r="H49" s="118"/>
      <c r="I49" s="57" t="s">
        <v>833</v>
      </c>
      <c r="J49" s="57" t="s">
        <v>919</v>
      </c>
      <c r="K49" s="118"/>
    </row>
    <row r="50" spans="1:11" ht="24">
      <c r="A50" s="92"/>
      <c r="B50" s="57"/>
      <c r="C50" s="57" t="s">
        <v>920</v>
      </c>
      <c r="D50" s="118"/>
      <c r="E50" s="122"/>
      <c r="F50" s="122"/>
      <c r="G50" s="122"/>
      <c r="H50" s="122"/>
      <c r="I50" s="57"/>
      <c r="J50" s="57" t="s">
        <v>921</v>
      </c>
      <c r="K50" s="118"/>
    </row>
    <row r="51" spans="1:11" ht="24">
      <c r="A51" s="92"/>
      <c r="B51" s="57"/>
      <c r="C51" s="57" t="s">
        <v>922</v>
      </c>
      <c r="D51" s="118"/>
      <c r="E51" s="122"/>
      <c r="F51" s="122"/>
      <c r="G51" s="122"/>
      <c r="H51" s="122"/>
      <c r="I51" s="57"/>
      <c r="J51" s="57" t="s">
        <v>923</v>
      </c>
      <c r="K51" s="118"/>
    </row>
    <row r="52" spans="1:11" ht="24">
      <c r="A52" s="92"/>
      <c r="B52" s="57"/>
      <c r="C52" s="57" t="s">
        <v>924</v>
      </c>
      <c r="D52" s="118"/>
      <c r="E52" s="122"/>
      <c r="F52" s="122"/>
      <c r="G52" s="122"/>
      <c r="H52" s="122"/>
      <c r="I52" s="57"/>
      <c r="J52" s="57" t="s">
        <v>925</v>
      </c>
      <c r="K52" s="118"/>
    </row>
    <row r="53" spans="1:11" ht="24">
      <c r="A53" s="92"/>
      <c r="B53" s="57"/>
      <c r="C53" s="57" t="s">
        <v>926</v>
      </c>
      <c r="D53" s="118"/>
      <c r="E53" s="122"/>
      <c r="F53" s="122"/>
      <c r="G53" s="122"/>
      <c r="H53" s="122"/>
      <c r="I53" s="57"/>
      <c r="J53" s="118"/>
      <c r="K53" s="21"/>
    </row>
    <row r="54" spans="1:11" ht="24">
      <c r="A54" s="92"/>
      <c r="B54" s="57"/>
      <c r="C54" s="57" t="s">
        <v>927</v>
      </c>
      <c r="D54" s="118"/>
      <c r="E54" s="122"/>
      <c r="F54" s="122"/>
      <c r="G54" s="122"/>
      <c r="H54" s="122"/>
      <c r="I54" s="57"/>
      <c r="J54" s="118"/>
      <c r="K54" s="21"/>
    </row>
    <row r="55" spans="1:11" ht="24">
      <c r="A55" s="92"/>
      <c r="B55" s="57"/>
      <c r="C55" s="57" t="s">
        <v>593</v>
      </c>
      <c r="D55" s="118"/>
      <c r="E55" s="122"/>
      <c r="F55" s="122"/>
      <c r="G55" s="122"/>
      <c r="H55" s="122"/>
      <c r="I55" s="57"/>
      <c r="J55" s="118"/>
      <c r="K55" s="21"/>
    </row>
    <row r="56" spans="1:11" ht="24">
      <c r="A56" s="92"/>
      <c r="B56" s="57"/>
      <c r="C56" s="57" t="s">
        <v>928</v>
      </c>
      <c r="D56" s="118"/>
      <c r="E56" s="122"/>
      <c r="F56" s="122"/>
      <c r="G56" s="122"/>
      <c r="H56" s="122"/>
      <c r="I56" s="57"/>
      <c r="J56" s="118"/>
      <c r="K56" s="21"/>
    </row>
    <row r="57" spans="1:11" ht="24">
      <c r="A57" s="93"/>
      <c r="B57" s="64"/>
      <c r="C57" s="145" t="s">
        <v>931</v>
      </c>
      <c r="D57" s="124"/>
      <c r="E57" s="125"/>
      <c r="F57" s="125"/>
      <c r="G57" s="125"/>
      <c r="H57" s="125"/>
      <c r="I57" s="64"/>
      <c r="J57" s="124"/>
      <c r="K57" s="22"/>
    </row>
    <row r="58" spans="1:11" ht="24">
      <c r="A58" s="155" t="s">
        <v>969</v>
      </c>
      <c r="B58" s="215" t="s">
        <v>1360</v>
      </c>
      <c r="C58" s="200"/>
      <c r="D58" s="213"/>
      <c r="E58" s="216">
        <f>SUM(E8:E57)</f>
        <v>1134000</v>
      </c>
      <c r="F58" s="216">
        <f t="shared" ref="F58:H58" si="0">SUM(F8:F57)</f>
        <v>1134000</v>
      </c>
      <c r="G58" s="216">
        <f t="shared" si="0"/>
        <v>1134000</v>
      </c>
      <c r="H58" s="216">
        <f t="shared" si="0"/>
        <v>1134000</v>
      </c>
      <c r="I58" s="214"/>
      <c r="J58" s="213"/>
      <c r="K58" s="192"/>
    </row>
    <row r="59" spans="1:11" ht="2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24">
      <c r="A60" s="1"/>
      <c r="B60" s="1"/>
      <c r="C60" s="1"/>
      <c r="D60" s="1"/>
      <c r="E60" s="1"/>
      <c r="F60" s="1"/>
      <c r="G60" s="1"/>
      <c r="H60" s="1"/>
      <c r="I60" s="1"/>
      <c r="J60" s="1"/>
      <c r="K60" s="1">
        <v>94</v>
      </c>
    </row>
    <row r="68" spans="4:8">
      <c r="E68" s="9">
        <v>9</v>
      </c>
      <c r="F68" s="9">
        <v>9</v>
      </c>
      <c r="G68" s="9">
        <v>9</v>
      </c>
      <c r="H68" s="9">
        <v>9</v>
      </c>
    </row>
    <row r="73" spans="4:8">
      <c r="D73" s="45"/>
      <c r="E73" s="45"/>
      <c r="F73" s="45"/>
    </row>
  </sheetData>
  <mergeCells count="1">
    <mergeCell ref="E5:H5"/>
  </mergeCells>
  <pageMargins left="0.35433070866141736" right="0.27559055118110237" top="0.74803149606299213" bottom="0.27559055118110237" header="0.31496062992125984" footer="0.19685039370078741"/>
  <pageSetup paperSize="9" scale="9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activeCell="K26" sqref="K26"/>
    </sheetView>
  </sheetViews>
  <sheetFormatPr defaultRowHeight="14.25"/>
  <cols>
    <col min="1" max="1" width="5.375" customWidth="1"/>
    <col min="2" max="2" width="22.375" customWidth="1"/>
    <col min="3" max="3" width="18.875" customWidth="1"/>
    <col min="4" max="4" width="13.5" customWidth="1"/>
    <col min="5" max="7" width="10" customWidth="1"/>
    <col min="8" max="8" width="9.875" customWidth="1"/>
    <col min="9" max="9" width="11.875" customWidth="1"/>
    <col min="10" max="10" width="15.5" customWidth="1"/>
    <col min="11" max="11" width="11.25" customWidth="1"/>
  </cols>
  <sheetData>
    <row r="1" spans="1:11" ht="24">
      <c r="A1" s="11" t="s">
        <v>799</v>
      </c>
      <c r="B1" s="91"/>
      <c r="C1" s="91"/>
      <c r="D1" s="91"/>
      <c r="E1" s="91"/>
      <c r="F1" s="189"/>
      <c r="G1" s="91"/>
      <c r="H1" s="91"/>
      <c r="I1" s="91"/>
      <c r="J1" s="91"/>
      <c r="K1" s="91"/>
    </row>
    <row r="2" spans="1:11" ht="24">
      <c r="A2" s="10" t="s">
        <v>800</v>
      </c>
      <c r="B2" s="1"/>
      <c r="C2" s="1"/>
      <c r="D2" s="1"/>
      <c r="E2" s="1"/>
      <c r="F2" s="1"/>
      <c r="G2" s="1"/>
      <c r="H2" s="1"/>
    </row>
    <row r="3" spans="1:11" ht="24">
      <c r="A3" s="10" t="s">
        <v>797</v>
      </c>
      <c r="B3" s="1"/>
      <c r="C3" s="1"/>
      <c r="D3" s="1"/>
      <c r="E3" s="1"/>
      <c r="F3" s="1"/>
      <c r="G3" s="1"/>
      <c r="H3" s="1"/>
    </row>
    <row r="4" spans="1:11" ht="24">
      <c r="A4" s="10" t="s">
        <v>932</v>
      </c>
      <c r="B4" s="1"/>
      <c r="C4" s="1"/>
      <c r="D4" s="1"/>
      <c r="E4" s="1"/>
      <c r="F4" s="1"/>
      <c r="G4" s="1"/>
      <c r="H4" s="1"/>
    </row>
    <row r="5" spans="1:11" ht="24">
      <c r="A5" s="2"/>
      <c r="B5" s="2"/>
      <c r="C5" s="2"/>
      <c r="D5" s="2" t="s">
        <v>1</v>
      </c>
      <c r="E5" s="280" t="s">
        <v>2</v>
      </c>
      <c r="F5" s="281"/>
      <c r="G5" s="281"/>
      <c r="H5" s="282"/>
      <c r="I5" s="2" t="s">
        <v>3</v>
      </c>
      <c r="J5" s="2" t="s">
        <v>4</v>
      </c>
      <c r="K5" s="2" t="s">
        <v>5</v>
      </c>
    </row>
    <row r="6" spans="1:11" ht="24">
      <c r="A6" s="3" t="s">
        <v>6</v>
      </c>
      <c r="B6" s="3" t="s">
        <v>7</v>
      </c>
      <c r="C6" s="3" t="s">
        <v>8</v>
      </c>
      <c r="D6" s="212" t="s">
        <v>9</v>
      </c>
      <c r="E6" s="8">
        <v>2561</v>
      </c>
      <c r="F6" s="8">
        <v>2562</v>
      </c>
      <c r="G6" s="8">
        <v>2563</v>
      </c>
      <c r="H6" s="8">
        <v>2564</v>
      </c>
      <c r="I6" s="3" t="s">
        <v>10</v>
      </c>
      <c r="J6" s="3" t="s">
        <v>11</v>
      </c>
      <c r="K6" s="3" t="s">
        <v>12</v>
      </c>
    </row>
    <row r="7" spans="1:11" ht="24">
      <c r="A7" s="6"/>
      <c r="B7" s="6"/>
      <c r="C7" s="6"/>
      <c r="D7" s="6"/>
      <c r="E7" s="6" t="s">
        <v>13</v>
      </c>
      <c r="F7" s="6" t="s">
        <v>13</v>
      </c>
      <c r="G7" s="6" t="s">
        <v>13</v>
      </c>
      <c r="H7" s="6" t="s">
        <v>13</v>
      </c>
      <c r="I7" s="6"/>
      <c r="J7" s="6"/>
      <c r="K7" s="6"/>
    </row>
    <row r="8" spans="1:11" ht="21.75">
      <c r="A8" s="117">
        <v>1</v>
      </c>
      <c r="B8" s="106" t="s">
        <v>365</v>
      </c>
      <c r="C8" s="106" t="s">
        <v>933</v>
      </c>
      <c r="D8" s="117" t="s">
        <v>934</v>
      </c>
      <c r="E8" s="148">
        <v>300000</v>
      </c>
      <c r="F8" s="148">
        <v>300000</v>
      </c>
      <c r="G8" s="148">
        <v>300000</v>
      </c>
      <c r="H8" s="148">
        <v>300000</v>
      </c>
      <c r="I8" s="106" t="s">
        <v>958</v>
      </c>
      <c r="J8" s="106" t="s">
        <v>935</v>
      </c>
      <c r="K8" s="117" t="s">
        <v>861</v>
      </c>
    </row>
    <row r="9" spans="1:11" ht="21.75">
      <c r="A9" s="118"/>
      <c r="B9" s="57" t="s">
        <v>936</v>
      </c>
      <c r="C9" s="57" t="s">
        <v>937</v>
      </c>
      <c r="D9" s="118"/>
      <c r="E9" s="118"/>
      <c r="F9" s="118"/>
      <c r="G9" s="118"/>
      <c r="H9" s="118"/>
      <c r="I9" s="57"/>
      <c r="J9" s="57" t="s">
        <v>938</v>
      </c>
      <c r="K9" s="118"/>
    </row>
    <row r="10" spans="1:11" ht="21.75">
      <c r="A10" s="124"/>
      <c r="B10" s="64"/>
      <c r="C10" s="64" t="s">
        <v>939</v>
      </c>
      <c r="D10" s="124"/>
      <c r="E10" s="125"/>
      <c r="F10" s="125"/>
      <c r="G10" s="125"/>
      <c r="H10" s="125"/>
      <c r="I10" s="64"/>
      <c r="J10" s="64" t="s">
        <v>940</v>
      </c>
      <c r="K10" s="124"/>
    </row>
    <row r="11" spans="1:11" ht="21.75">
      <c r="A11" s="118">
        <v>2</v>
      </c>
      <c r="B11" s="149" t="s">
        <v>941</v>
      </c>
      <c r="C11" s="57" t="s">
        <v>942</v>
      </c>
      <c r="D11" s="118" t="s">
        <v>943</v>
      </c>
      <c r="E11" s="142">
        <v>150000</v>
      </c>
      <c r="F11" s="142">
        <v>150000</v>
      </c>
      <c r="G11" s="142">
        <v>150000</v>
      </c>
      <c r="H11" s="142">
        <v>150000</v>
      </c>
      <c r="I11" s="57" t="s">
        <v>959</v>
      </c>
      <c r="J11" s="57" t="s">
        <v>944</v>
      </c>
      <c r="K11" s="117" t="s">
        <v>861</v>
      </c>
    </row>
    <row r="12" spans="1:11" ht="21.75">
      <c r="A12" s="118"/>
      <c r="B12" s="57" t="s">
        <v>945</v>
      </c>
      <c r="C12" s="57" t="s">
        <v>946</v>
      </c>
      <c r="D12" s="118" t="s">
        <v>947</v>
      </c>
      <c r="E12" s="118"/>
      <c r="F12" s="118"/>
      <c r="G12" s="118"/>
      <c r="H12" s="118"/>
      <c r="I12" s="57" t="s">
        <v>960</v>
      </c>
      <c r="J12" s="57" t="s">
        <v>948</v>
      </c>
      <c r="K12" s="118"/>
    </row>
    <row r="13" spans="1:11" ht="21.75">
      <c r="A13" s="118"/>
      <c r="B13" s="57" t="s">
        <v>949</v>
      </c>
      <c r="C13" s="57" t="s">
        <v>950</v>
      </c>
      <c r="D13" s="118" t="s">
        <v>951</v>
      </c>
      <c r="E13" s="122"/>
      <c r="F13" s="122"/>
      <c r="G13" s="122"/>
      <c r="H13" s="122"/>
      <c r="I13" s="57" t="s">
        <v>961</v>
      </c>
      <c r="J13" s="57" t="s">
        <v>952</v>
      </c>
      <c r="K13" s="118"/>
    </row>
    <row r="14" spans="1:11" ht="21.75">
      <c r="A14" s="118"/>
      <c r="B14" s="57" t="s">
        <v>953</v>
      </c>
      <c r="C14" s="57" t="s">
        <v>954</v>
      </c>
      <c r="D14" s="118" t="s">
        <v>955</v>
      </c>
      <c r="E14" s="122"/>
      <c r="F14" s="122"/>
      <c r="G14" s="122"/>
      <c r="H14" s="122"/>
      <c r="I14" s="57"/>
      <c r="J14" s="57"/>
      <c r="K14" s="118"/>
    </row>
    <row r="15" spans="1:11" ht="21.75">
      <c r="A15" s="118"/>
      <c r="B15" s="57"/>
      <c r="C15" s="57" t="s">
        <v>956</v>
      </c>
      <c r="D15" s="118" t="s">
        <v>957</v>
      </c>
      <c r="E15" s="122"/>
      <c r="F15" s="122"/>
      <c r="G15" s="122"/>
      <c r="H15" s="122"/>
      <c r="I15" s="57"/>
      <c r="J15" s="57"/>
      <c r="K15" s="118"/>
    </row>
    <row r="16" spans="1:11" ht="21.75">
      <c r="A16" s="124"/>
      <c r="B16" s="64"/>
      <c r="C16" s="64"/>
      <c r="D16" s="124"/>
      <c r="E16" s="125"/>
      <c r="F16" s="125"/>
      <c r="G16" s="125"/>
      <c r="H16" s="125"/>
      <c r="I16" s="64"/>
      <c r="J16" s="64"/>
      <c r="K16" s="124"/>
    </row>
    <row r="17" spans="1:11" ht="21.75">
      <c r="A17" s="217" t="s">
        <v>969</v>
      </c>
      <c r="B17" s="217" t="s">
        <v>1151</v>
      </c>
      <c r="C17" s="64"/>
      <c r="D17" s="124"/>
      <c r="E17" s="218">
        <f>SUM(E8:E16)</f>
        <v>450000</v>
      </c>
      <c r="F17" s="218">
        <f t="shared" ref="F17:H17" si="0">SUM(F8:F16)</f>
        <v>450000</v>
      </c>
      <c r="G17" s="218">
        <f t="shared" si="0"/>
        <v>450000</v>
      </c>
      <c r="H17" s="218">
        <f t="shared" si="0"/>
        <v>450000</v>
      </c>
      <c r="I17" s="64"/>
      <c r="J17" s="64"/>
      <c r="K17" s="124"/>
    </row>
    <row r="18" spans="1:11" ht="21.75">
      <c r="A18" s="129"/>
      <c r="B18" s="99"/>
      <c r="C18" s="99"/>
      <c r="D18" s="129"/>
      <c r="E18" s="133"/>
      <c r="F18" s="133"/>
      <c r="G18" s="133"/>
      <c r="H18" s="133"/>
      <c r="I18" s="99"/>
      <c r="J18" s="99"/>
      <c r="K18" s="129"/>
    </row>
    <row r="19" spans="1:11" ht="21.75">
      <c r="A19" s="129"/>
      <c r="B19" s="99"/>
      <c r="C19" s="99"/>
      <c r="D19" s="129"/>
      <c r="E19" s="133"/>
      <c r="F19" s="133"/>
      <c r="G19" s="133"/>
      <c r="H19" s="133"/>
      <c r="I19" s="99"/>
      <c r="J19" s="99"/>
      <c r="K19" s="129"/>
    </row>
    <row r="20" spans="1:11" ht="21.75">
      <c r="A20" s="129"/>
      <c r="B20" s="99"/>
      <c r="C20" s="99"/>
      <c r="D20" s="129"/>
      <c r="E20" s="133"/>
      <c r="F20" s="133"/>
      <c r="G20" s="133"/>
      <c r="H20" s="133"/>
      <c r="I20" s="99"/>
      <c r="J20" s="99"/>
      <c r="K20" s="133"/>
    </row>
    <row r="21" spans="1:11" ht="21.75">
      <c r="A21" s="129"/>
      <c r="B21" s="99"/>
      <c r="C21" s="99"/>
      <c r="D21" s="129"/>
      <c r="E21" s="133"/>
      <c r="F21" s="133"/>
      <c r="G21" s="133"/>
      <c r="H21" s="133"/>
      <c r="I21" s="99"/>
      <c r="J21" s="99"/>
      <c r="K21" s="133"/>
    </row>
    <row r="22" spans="1:11" ht="21.75">
      <c r="A22" s="129"/>
      <c r="B22" s="99"/>
      <c r="C22" s="99"/>
      <c r="D22" s="129"/>
      <c r="E22" s="133"/>
      <c r="F22" s="133"/>
      <c r="G22" s="133"/>
      <c r="H22" s="133"/>
      <c r="I22" s="99"/>
      <c r="J22" s="99"/>
      <c r="K22" s="133"/>
    </row>
    <row r="23" spans="1:11" ht="21.75">
      <c r="A23" s="144"/>
      <c r="B23" s="99"/>
      <c r="C23" s="99"/>
      <c r="D23" s="129"/>
      <c r="E23" s="147"/>
      <c r="F23" s="147"/>
      <c r="G23" s="147"/>
      <c r="H23" s="147"/>
      <c r="I23" s="147"/>
      <c r="J23" s="129"/>
      <c r="K23" s="133"/>
    </row>
    <row r="24" spans="1:11" ht="24">
      <c r="K24" s="146">
        <v>95</v>
      </c>
    </row>
    <row r="25" spans="1:11" ht="21.75">
      <c r="K25" s="133"/>
    </row>
    <row r="26" spans="1:11">
      <c r="E26" s="9">
        <v>2</v>
      </c>
      <c r="F26" s="9">
        <v>2</v>
      </c>
      <c r="G26" s="9">
        <v>2</v>
      </c>
      <c r="H26" s="9">
        <v>2</v>
      </c>
    </row>
  </sheetData>
  <mergeCells count="1">
    <mergeCell ref="E5:H5"/>
  </mergeCells>
  <pageMargins left="0.35433070866141736" right="0.27559055118110237" top="0.74803149606299213" bottom="0.27559055118110237" header="0.31496062992125984" footer="0.19685039370078741"/>
  <pageSetup paperSize="9" scale="9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476"/>
  <sheetViews>
    <sheetView topLeftCell="A46" workbookViewId="0">
      <selection activeCell="J59" sqref="J59"/>
    </sheetView>
  </sheetViews>
  <sheetFormatPr defaultRowHeight="14.25"/>
  <cols>
    <col min="1" max="1" width="5.375" customWidth="1"/>
    <col min="2" max="2" width="23.25" customWidth="1"/>
    <col min="3" max="3" width="18.5" customWidth="1"/>
    <col min="4" max="4" width="18.75" customWidth="1"/>
    <col min="5" max="5" width="11.875" customWidth="1"/>
    <col min="6" max="7" width="11.25" customWidth="1"/>
    <col min="8" max="8" width="11.375" customWidth="1"/>
    <col min="9" max="9" width="14.125" customWidth="1"/>
    <col min="10" max="10" width="14.75" customWidth="1"/>
    <col min="11" max="11" width="10.625" customWidth="1"/>
  </cols>
  <sheetData>
    <row r="1" spans="1:11" ht="20.25">
      <c r="A1" s="279" t="s">
        <v>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</row>
    <row r="2" spans="1:11" ht="24">
      <c r="A2" s="273" t="s">
        <v>1075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</row>
    <row r="3" spans="1:11" ht="24">
      <c r="A3" s="273" t="s">
        <v>1186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</row>
    <row r="4" spans="1:11" ht="24">
      <c r="A4" s="273" t="s">
        <v>14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</row>
    <row r="5" spans="1:11" ht="24">
      <c r="A5" s="11" t="s">
        <v>15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</row>
    <row r="6" spans="1:11" ht="24">
      <c r="A6" s="11" t="s">
        <v>16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</row>
    <row r="7" spans="1:11" ht="24">
      <c r="A7" s="10" t="s">
        <v>17</v>
      </c>
      <c r="B7" s="1"/>
      <c r="C7" s="1"/>
      <c r="D7" s="1"/>
      <c r="E7" s="1"/>
      <c r="F7" s="1"/>
      <c r="G7" s="1"/>
      <c r="H7" s="1"/>
    </row>
    <row r="8" spans="1:11" ht="24">
      <c r="A8" s="10" t="s">
        <v>18</v>
      </c>
      <c r="B8" s="1"/>
      <c r="C8" s="1"/>
      <c r="D8" s="1"/>
      <c r="E8" s="1"/>
      <c r="F8" s="1"/>
      <c r="G8" s="1"/>
      <c r="H8" s="1"/>
    </row>
    <row r="9" spans="1:11" ht="24">
      <c r="A9" s="10" t="s">
        <v>19</v>
      </c>
      <c r="B9" s="1"/>
      <c r="C9" s="1"/>
      <c r="D9" s="1"/>
      <c r="E9" s="1"/>
      <c r="F9" s="1"/>
      <c r="G9" s="1"/>
      <c r="H9" s="1"/>
    </row>
    <row r="10" spans="1:11" ht="24">
      <c r="A10" s="2"/>
      <c r="B10" s="2"/>
      <c r="C10" s="2"/>
      <c r="D10" s="2" t="s">
        <v>1</v>
      </c>
      <c r="E10" s="280" t="s">
        <v>2</v>
      </c>
      <c r="F10" s="281"/>
      <c r="G10" s="281"/>
      <c r="H10" s="282"/>
      <c r="I10" s="2" t="s">
        <v>3</v>
      </c>
      <c r="J10" s="2" t="s">
        <v>4</v>
      </c>
      <c r="K10" s="2" t="s">
        <v>5</v>
      </c>
    </row>
    <row r="11" spans="1:11" ht="24">
      <c r="A11" s="3" t="s">
        <v>6</v>
      </c>
      <c r="B11" s="3" t="s">
        <v>7</v>
      </c>
      <c r="C11" s="3" t="s">
        <v>8</v>
      </c>
      <c r="D11" s="3" t="s">
        <v>9</v>
      </c>
      <c r="E11" s="8">
        <v>2561</v>
      </c>
      <c r="F11" s="8">
        <v>2562</v>
      </c>
      <c r="G11" s="8">
        <v>2563</v>
      </c>
      <c r="H11" s="8">
        <v>2564</v>
      </c>
      <c r="I11" s="3" t="s">
        <v>10</v>
      </c>
      <c r="J11" s="3" t="s">
        <v>11</v>
      </c>
      <c r="K11" s="3" t="s">
        <v>12</v>
      </c>
    </row>
    <row r="12" spans="1:11" ht="24">
      <c r="A12" s="6"/>
      <c r="B12" s="6"/>
      <c r="C12" s="6"/>
      <c r="D12" s="6"/>
      <c r="E12" s="6" t="s">
        <v>13</v>
      </c>
      <c r="F12" s="6" t="s">
        <v>13</v>
      </c>
      <c r="G12" s="6" t="s">
        <v>13</v>
      </c>
      <c r="H12" s="6" t="s">
        <v>13</v>
      </c>
      <c r="I12" s="6"/>
      <c r="J12" s="6"/>
      <c r="K12" s="6"/>
    </row>
    <row r="13" spans="1:11" ht="24">
      <c r="A13" s="5">
        <v>1</v>
      </c>
      <c r="B13" s="238" t="s">
        <v>1187</v>
      </c>
      <c r="C13" s="54" t="s">
        <v>699</v>
      </c>
      <c r="D13" s="238" t="s">
        <v>1193</v>
      </c>
      <c r="E13" s="19">
        <v>4061000</v>
      </c>
      <c r="F13" s="238"/>
      <c r="G13" s="238"/>
      <c r="H13" s="238"/>
      <c r="I13" s="238" t="s">
        <v>693</v>
      </c>
      <c r="J13" s="106" t="s">
        <v>707</v>
      </c>
      <c r="K13" s="238" t="s">
        <v>1077</v>
      </c>
    </row>
    <row r="14" spans="1:11" ht="24">
      <c r="A14" s="239"/>
      <c r="B14" s="240" t="s">
        <v>1189</v>
      </c>
      <c r="C14" s="56" t="s">
        <v>702</v>
      </c>
      <c r="D14" s="240" t="s">
        <v>1194</v>
      </c>
      <c r="E14" s="240"/>
      <c r="F14" s="240"/>
      <c r="G14" s="240"/>
      <c r="H14" s="240"/>
      <c r="I14" s="240" t="s">
        <v>1206</v>
      </c>
      <c r="J14" s="57" t="s">
        <v>704</v>
      </c>
      <c r="K14" s="240"/>
    </row>
    <row r="15" spans="1:11" ht="24">
      <c r="A15" s="239"/>
      <c r="B15" s="240" t="s">
        <v>1188</v>
      </c>
      <c r="C15" s="56" t="s">
        <v>703</v>
      </c>
      <c r="D15" s="240" t="s">
        <v>1195</v>
      </c>
      <c r="E15" s="240"/>
      <c r="F15" s="240"/>
      <c r="G15" s="240"/>
      <c r="H15" s="240"/>
      <c r="I15" s="240"/>
      <c r="J15" s="57" t="s">
        <v>705</v>
      </c>
      <c r="K15" s="240"/>
    </row>
    <row r="16" spans="1:11" ht="24">
      <c r="A16" s="239"/>
      <c r="B16" s="240" t="s">
        <v>1190</v>
      </c>
      <c r="C16" s="56" t="s">
        <v>1191</v>
      </c>
      <c r="D16" s="240" t="s">
        <v>1196</v>
      </c>
      <c r="E16" s="240"/>
      <c r="F16" s="240"/>
      <c r="G16" s="240"/>
      <c r="H16" s="240"/>
      <c r="I16" s="240"/>
      <c r="J16" s="57" t="s">
        <v>703</v>
      </c>
      <c r="K16" s="240"/>
    </row>
    <row r="17" spans="1:13" ht="24">
      <c r="A17" s="239"/>
      <c r="B17" s="240" t="s">
        <v>1192</v>
      </c>
      <c r="C17" s="56" t="s">
        <v>700</v>
      </c>
      <c r="D17" s="240"/>
      <c r="E17" s="240"/>
      <c r="F17" s="240"/>
      <c r="G17" s="240"/>
      <c r="H17" s="240"/>
      <c r="I17" s="240"/>
      <c r="J17" s="57" t="s">
        <v>706</v>
      </c>
      <c r="K17" s="240"/>
    </row>
    <row r="18" spans="1:13" ht="24">
      <c r="A18" s="239"/>
      <c r="B18" s="240"/>
      <c r="C18" s="56" t="s">
        <v>701</v>
      </c>
      <c r="D18" s="240"/>
      <c r="E18" s="240"/>
      <c r="F18" s="240"/>
      <c r="G18" s="240"/>
      <c r="H18" s="240"/>
      <c r="I18" s="240"/>
      <c r="J18" s="57"/>
      <c r="K18" s="240"/>
    </row>
    <row r="19" spans="1:13" ht="24">
      <c r="A19" s="239"/>
      <c r="B19" s="240"/>
      <c r="C19" s="56"/>
      <c r="D19" s="240"/>
      <c r="E19" s="240"/>
      <c r="F19" s="240"/>
      <c r="G19" s="240"/>
      <c r="H19" s="240"/>
      <c r="I19" s="240"/>
      <c r="J19" s="57"/>
      <c r="K19" s="240"/>
    </row>
    <row r="20" spans="1:13" ht="24">
      <c r="A20" s="241"/>
      <c r="B20" s="242"/>
      <c r="C20" s="63"/>
      <c r="D20" s="242"/>
      <c r="E20" s="242"/>
      <c r="F20" s="242"/>
      <c r="G20" s="241"/>
      <c r="H20" s="242"/>
      <c r="I20" s="242"/>
      <c r="J20" s="64"/>
      <c r="K20" s="242"/>
    </row>
    <row r="21" spans="1:13" ht="24">
      <c r="A21" s="34"/>
      <c r="B21" s="28"/>
      <c r="C21" s="74"/>
      <c r="D21" s="28"/>
      <c r="E21" s="185"/>
      <c r="F21" s="185"/>
      <c r="G21" s="28"/>
      <c r="H21" s="248"/>
      <c r="I21" s="28"/>
      <c r="J21" s="74"/>
      <c r="K21" s="28"/>
      <c r="M21">
        <f>F21/300</f>
        <v>0</v>
      </c>
    </row>
    <row r="22" spans="1:13" ht="24">
      <c r="A22" s="34"/>
      <c r="B22" s="28"/>
      <c r="C22" s="74"/>
      <c r="D22" s="28"/>
      <c r="E22" s="185"/>
      <c r="F22" s="185"/>
      <c r="G22" s="28"/>
      <c r="H22" s="248"/>
      <c r="I22" s="28"/>
      <c r="J22" s="74"/>
      <c r="K22" s="28"/>
    </row>
    <row r="23" spans="1:13" ht="24">
      <c r="A23" s="34"/>
      <c r="B23" s="28"/>
      <c r="C23" s="74"/>
      <c r="D23" s="28"/>
      <c r="E23" s="185"/>
      <c r="F23" s="185"/>
      <c r="G23" s="28"/>
      <c r="H23" s="248"/>
      <c r="I23" s="28"/>
      <c r="J23" s="74"/>
      <c r="K23" s="28"/>
    </row>
    <row r="24" spans="1:13" ht="24">
      <c r="A24" s="34"/>
      <c r="B24" s="28"/>
      <c r="C24" s="74"/>
      <c r="D24" s="28"/>
      <c r="E24" s="185"/>
      <c r="F24" s="185"/>
      <c r="G24" s="28"/>
      <c r="H24" s="248"/>
      <c r="I24" s="28"/>
      <c r="J24" s="74"/>
      <c r="K24" s="28">
        <v>96</v>
      </c>
    </row>
    <row r="25" spans="1:13" ht="24">
      <c r="A25" s="5">
        <v>2</v>
      </c>
      <c r="B25" s="20" t="s">
        <v>665</v>
      </c>
      <c r="C25" s="54" t="s">
        <v>699</v>
      </c>
      <c r="D25" s="238" t="s">
        <v>1202</v>
      </c>
      <c r="E25" s="95"/>
      <c r="F25" s="23">
        <v>3811800</v>
      </c>
      <c r="G25" s="16"/>
      <c r="H25" s="173"/>
      <c r="I25" s="20" t="s">
        <v>708</v>
      </c>
      <c r="J25" s="106" t="s">
        <v>707</v>
      </c>
      <c r="K25" s="238" t="s">
        <v>1077</v>
      </c>
    </row>
    <row r="26" spans="1:13" ht="24">
      <c r="A26" s="14"/>
      <c r="B26" s="21" t="s">
        <v>1197</v>
      </c>
      <c r="C26" s="56" t="s">
        <v>702</v>
      </c>
      <c r="D26" s="240" t="s">
        <v>1203</v>
      </c>
      <c r="E26" s="96"/>
      <c r="F26" s="96"/>
      <c r="G26" s="96"/>
      <c r="H26" s="188"/>
      <c r="I26" s="21"/>
      <c r="J26" s="57" t="s">
        <v>704</v>
      </c>
      <c r="K26" s="240"/>
    </row>
    <row r="27" spans="1:13" ht="24">
      <c r="A27" s="14"/>
      <c r="B27" s="21" t="s">
        <v>1198</v>
      </c>
      <c r="C27" s="56" t="s">
        <v>703</v>
      </c>
      <c r="D27" s="17" t="s">
        <v>1204</v>
      </c>
      <c r="E27" s="96"/>
      <c r="F27" s="96"/>
      <c r="G27" s="96"/>
      <c r="H27" s="188"/>
      <c r="I27" s="21"/>
      <c r="J27" s="57" t="s">
        <v>705</v>
      </c>
      <c r="K27" s="240"/>
    </row>
    <row r="28" spans="1:13" ht="24">
      <c r="A28" s="14"/>
      <c r="B28" s="21" t="s">
        <v>1188</v>
      </c>
      <c r="C28" s="56" t="s">
        <v>1191</v>
      </c>
      <c r="D28" s="17" t="s">
        <v>1205</v>
      </c>
      <c r="E28" s="96"/>
      <c r="F28" s="96"/>
      <c r="G28" s="96"/>
      <c r="H28" s="188"/>
      <c r="I28" s="21"/>
      <c r="J28" s="57" t="s">
        <v>703</v>
      </c>
      <c r="K28" s="240"/>
    </row>
    <row r="29" spans="1:13" ht="24">
      <c r="A29" s="14"/>
      <c r="B29" s="21" t="s">
        <v>1199</v>
      </c>
      <c r="C29" s="56" t="s">
        <v>700</v>
      </c>
      <c r="D29" s="17"/>
      <c r="E29" s="96"/>
      <c r="F29" s="96"/>
      <c r="G29" s="96"/>
      <c r="H29" s="188"/>
      <c r="I29" s="21"/>
      <c r="J29" s="57" t="s">
        <v>706</v>
      </c>
      <c r="K29" s="240"/>
    </row>
    <row r="30" spans="1:13" ht="24">
      <c r="A30" s="14"/>
      <c r="B30" s="21" t="s">
        <v>1200</v>
      </c>
      <c r="C30" s="56" t="s">
        <v>701</v>
      </c>
      <c r="D30" s="17"/>
      <c r="E30" s="96"/>
      <c r="F30" s="96"/>
      <c r="G30" s="96"/>
      <c r="H30" s="188"/>
      <c r="I30" s="21"/>
      <c r="J30" s="56"/>
      <c r="K30" s="21"/>
    </row>
    <row r="31" spans="1:13" ht="24">
      <c r="A31" s="14"/>
      <c r="B31" s="21" t="s">
        <v>1201</v>
      </c>
      <c r="C31" s="70"/>
      <c r="D31" s="17"/>
      <c r="E31" s="96"/>
      <c r="F31" s="96"/>
      <c r="G31" s="96"/>
      <c r="H31" s="188"/>
      <c r="I31" s="21"/>
      <c r="J31" s="56"/>
      <c r="K31" s="21"/>
    </row>
    <row r="32" spans="1:13" ht="24">
      <c r="A32" s="15"/>
      <c r="B32" s="22"/>
      <c r="C32" s="90"/>
      <c r="D32" s="18"/>
      <c r="E32" s="22"/>
      <c r="F32" s="22"/>
      <c r="G32" s="22"/>
      <c r="H32" s="22"/>
      <c r="I32" s="22"/>
      <c r="J32" s="22"/>
      <c r="K32" s="22"/>
    </row>
    <row r="33" spans="1:11" ht="24">
      <c r="A33" s="5">
        <v>3</v>
      </c>
      <c r="B33" s="54" t="s">
        <v>1001</v>
      </c>
      <c r="C33" s="54" t="s">
        <v>699</v>
      </c>
      <c r="D33" s="54" t="s">
        <v>1015</v>
      </c>
      <c r="E33" s="174"/>
      <c r="F33" s="174"/>
      <c r="G33" s="174">
        <v>2500000</v>
      </c>
      <c r="H33" s="174"/>
      <c r="I33" s="49" t="s">
        <v>708</v>
      </c>
      <c r="J33" s="106" t="s">
        <v>707</v>
      </c>
      <c r="K33" s="49" t="s">
        <v>648</v>
      </c>
    </row>
    <row r="34" spans="1:11" ht="24">
      <c r="A34" s="14"/>
      <c r="B34" s="56" t="s">
        <v>1014</v>
      </c>
      <c r="C34" s="56" t="s">
        <v>702</v>
      </c>
      <c r="D34" s="56" t="s">
        <v>1301</v>
      </c>
      <c r="E34" s="183"/>
      <c r="F34" s="183"/>
      <c r="G34" s="183"/>
      <c r="H34" s="118"/>
      <c r="I34" s="51" t="s">
        <v>1013</v>
      </c>
      <c r="J34" s="57" t="s">
        <v>704</v>
      </c>
      <c r="K34" s="51"/>
    </row>
    <row r="35" spans="1:11" ht="24">
      <c r="A35" s="62"/>
      <c r="B35" s="56" t="s">
        <v>1002</v>
      </c>
      <c r="C35" s="56" t="s">
        <v>703</v>
      </c>
      <c r="D35" s="56"/>
      <c r="E35" s="56"/>
      <c r="F35" s="56"/>
      <c r="G35" s="56"/>
      <c r="H35" s="56"/>
      <c r="I35" s="180"/>
      <c r="J35" s="57" t="s">
        <v>705</v>
      </c>
      <c r="K35" s="51"/>
    </row>
    <row r="36" spans="1:11" ht="24">
      <c r="A36" s="14"/>
      <c r="B36" s="17"/>
      <c r="C36" s="56" t="s">
        <v>700</v>
      </c>
      <c r="D36" s="17"/>
      <c r="E36" s="17"/>
      <c r="F36" s="17"/>
      <c r="G36" s="17"/>
      <c r="H36" s="17"/>
      <c r="I36" s="97"/>
      <c r="J36" s="57" t="s">
        <v>703</v>
      </c>
      <c r="K36" s="21"/>
    </row>
    <row r="37" spans="1:11" ht="24">
      <c r="A37" s="15"/>
      <c r="B37" s="18"/>
      <c r="C37" s="63" t="s">
        <v>701</v>
      </c>
      <c r="D37" s="18"/>
      <c r="E37" s="18"/>
      <c r="F37" s="18"/>
      <c r="G37" s="18"/>
      <c r="H37" s="18"/>
      <c r="I37" s="98"/>
      <c r="J37" s="64" t="s">
        <v>706</v>
      </c>
      <c r="K37" s="22"/>
    </row>
    <row r="38" spans="1:11" ht="24">
      <c r="A38" s="34"/>
      <c r="B38" s="28"/>
      <c r="C38" s="74"/>
      <c r="D38" s="28"/>
      <c r="E38" s="28"/>
      <c r="F38" s="28"/>
      <c r="G38" s="28"/>
      <c r="H38" s="28"/>
      <c r="I38" s="65"/>
      <c r="J38" s="99"/>
      <c r="K38" s="28"/>
    </row>
    <row r="39" spans="1:11" ht="24">
      <c r="A39" s="34"/>
      <c r="B39" s="28"/>
      <c r="C39" s="74"/>
      <c r="D39" s="28"/>
      <c r="E39" s="28"/>
      <c r="F39" s="28"/>
      <c r="G39" s="28"/>
      <c r="H39" s="28"/>
      <c r="I39" s="65"/>
      <c r="J39" s="99"/>
      <c r="K39" s="28"/>
    </row>
    <row r="40" spans="1:11" ht="24">
      <c r="A40" s="34"/>
      <c r="B40" s="28"/>
      <c r="C40" s="74"/>
      <c r="D40" s="28"/>
      <c r="E40" s="28"/>
      <c r="F40" s="28"/>
      <c r="G40" s="28"/>
      <c r="H40" s="28"/>
      <c r="I40" s="65"/>
      <c r="J40" s="99"/>
      <c r="K40" s="28">
        <v>97</v>
      </c>
    </row>
    <row r="41" spans="1:11" ht="24">
      <c r="A41" s="5">
        <v>4</v>
      </c>
      <c r="B41" s="54" t="s">
        <v>1018</v>
      </c>
      <c r="C41" s="54" t="s">
        <v>699</v>
      </c>
      <c r="D41" s="54" t="s">
        <v>1012</v>
      </c>
      <c r="E41" s="174"/>
      <c r="F41" s="174"/>
      <c r="G41" s="174"/>
      <c r="H41" s="174">
        <v>3000000</v>
      </c>
      <c r="I41" s="49" t="s">
        <v>708</v>
      </c>
      <c r="J41" s="106" t="s">
        <v>707</v>
      </c>
      <c r="K41" s="49" t="s">
        <v>648</v>
      </c>
    </row>
    <row r="42" spans="1:11" ht="24">
      <c r="A42" s="14"/>
      <c r="B42" s="56" t="s">
        <v>1019</v>
      </c>
      <c r="C42" s="56" t="s">
        <v>702</v>
      </c>
      <c r="D42" s="56" t="s">
        <v>1211</v>
      </c>
      <c r="E42" s="62"/>
      <c r="F42" s="182"/>
      <c r="G42" s="182"/>
      <c r="H42" s="62"/>
      <c r="I42" s="51" t="s">
        <v>1013</v>
      </c>
      <c r="J42" s="57" t="s">
        <v>704</v>
      </c>
      <c r="K42" s="51"/>
    </row>
    <row r="43" spans="1:11" ht="24">
      <c r="A43" s="14"/>
      <c r="B43" s="56" t="s">
        <v>678</v>
      </c>
      <c r="C43" s="56" t="s">
        <v>703</v>
      </c>
      <c r="D43" s="56"/>
      <c r="E43" s="56"/>
      <c r="F43" s="56"/>
      <c r="G43" s="56"/>
      <c r="H43" s="56"/>
      <c r="I43" s="180"/>
      <c r="J43" s="57" t="s">
        <v>705</v>
      </c>
      <c r="K43" s="51"/>
    </row>
    <row r="44" spans="1:11" ht="24">
      <c r="A44" s="14"/>
      <c r="B44" s="56"/>
      <c r="C44" s="56" t="s">
        <v>700</v>
      </c>
      <c r="D44" s="17"/>
      <c r="E44" s="17"/>
      <c r="F44" s="17"/>
      <c r="G44" s="17"/>
      <c r="H44" s="17"/>
      <c r="I44" s="97"/>
      <c r="J44" s="57" t="s">
        <v>703</v>
      </c>
      <c r="K44" s="21"/>
    </row>
    <row r="45" spans="1:11" ht="24">
      <c r="A45" s="15"/>
      <c r="B45" s="63"/>
      <c r="C45" s="63" t="s">
        <v>701</v>
      </c>
      <c r="D45" s="18"/>
      <c r="E45" s="18"/>
      <c r="F45" s="18"/>
      <c r="G45" s="18"/>
      <c r="H45" s="18"/>
      <c r="I45" s="98"/>
      <c r="J45" s="64" t="s">
        <v>706</v>
      </c>
      <c r="K45" s="22"/>
    </row>
    <row r="46" spans="1:11" ht="24">
      <c r="A46" s="5">
        <v>5</v>
      </c>
      <c r="B46" s="49" t="s">
        <v>1368</v>
      </c>
      <c r="C46" s="54" t="s">
        <v>699</v>
      </c>
      <c r="D46" s="20" t="s">
        <v>1370</v>
      </c>
      <c r="E46" s="95">
        <v>4000000</v>
      </c>
      <c r="F46" s="20"/>
      <c r="G46" s="20"/>
      <c r="H46" s="20"/>
      <c r="I46" s="288"/>
      <c r="J46" s="103"/>
      <c r="K46" s="20"/>
    </row>
    <row r="47" spans="1:11" ht="24">
      <c r="A47" s="14"/>
      <c r="B47" s="51" t="s">
        <v>1369</v>
      </c>
      <c r="C47" s="56" t="s">
        <v>702</v>
      </c>
      <c r="D47" s="21" t="s">
        <v>1371</v>
      </c>
      <c r="E47" s="21"/>
      <c r="F47" s="21"/>
      <c r="G47" s="21"/>
      <c r="H47" s="21"/>
      <c r="I47" s="97"/>
      <c r="J47" s="104"/>
      <c r="K47" s="21"/>
    </row>
    <row r="48" spans="1:11" ht="24">
      <c r="A48" s="14"/>
      <c r="B48" s="51" t="s">
        <v>658</v>
      </c>
      <c r="C48" s="56" t="s">
        <v>703</v>
      </c>
      <c r="D48" s="21"/>
      <c r="E48" s="21"/>
      <c r="F48" s="21"/>
      <c r="G48" s="21"/>
      <c r="H48" s="21"/>
      <c r="I48" s="97"/>
      <c r="J48" s="104"/>
      <c r="K48" s="21"/>
    </row>
    <row r="49" spans="1:11" ht="24">
      <c r="A49" s="14"/>
      <c r="B49" s="51"/>
      <c r="C49" s="56" t="s">
        <v>700</v>
      </c>
      <c r="D49" s="21"/>
      <c r="E49" s="21"/>
      <c r="F49" s="21"/>
      <c r="G49" s="21"/>
      <c r="H49" s="21"/>
      <c r="I49" s="97"/>
      <c r="J49" s="104"/>
      <c r="K49" s="21"/>
    </row>
    <row r="50" spans="1:11" ht="24">
      <c r="A50" s="15"/>
      <c r="B50" s="53"/>
      <c r="C50" s="63" t="s">
        <v>701</v>
      </c>
      <c r="D50" s="22"/>
      <c r="E50" s="22"/>
      <c r="F50" s="22"/>
      <c r="G50" s="22"/>
      <c r="H50" s="22"/>
      <c r="I50" s="98"/>
      <c r="J50" s="105"/>
      <c r="K50" s="22"/>
    </row>
    <row r="51" spans="1:11" ht="24">
      <c r="A51" s="151" t="s">
        <v>969</v>
      </c>
      <c r="B51" s="151" t="s">
        <v>1111</v>
      </c>
      <c r="C51" s="196"/>
      <c r="D51" s="196"/>
      <c r="E51" s="287">
        <f>SUM(E13:E50)</f>
        <v>8061000</v>
      </c>
      <c r="F51" s="287">
        <f t="shared" ref="F51:H51" si="0">SUM(F13:F50)</f>
        <v>3811800</v>
      </c>
      <c r="G51" s="287">
        <f t="shared" si="0"/>
        <v>2500000</v>
      </c>
      <c r="H51" s="287">
        <f t="shared" si="0"/>
        <v>3000000</v>
      </c>
      <c r="I51" s="42"/>
      <c r="J51" s="102"/>
      <c r="K51" s="42"/>
    </row>
    <row r="52" spans="1:11" ht="24">
      <c r="A52" s="34"/>
      <c r="B52" s="74"/>
      <c r="C52" s="74"/>
      <c r="D52" s="74"/>
      <c r="E52" s="28"/>
      <c r="F52" s="244"/>
      <c r="G52" s="244"/>
      <c r="H52" s="244"/>
      <c r="I52" s="74"/>
      <c r="J52" s="99"/>
      <c r="K52" s="28"/>
    </row>
    <row r="53" spans="1:11" ht="24">
      <c r="A53" s="28"/>
      <c r="B53" s="28"/>
      <c r="C53" s="74"/>
      <c r="D53" s="28"/>
      <c r="E53" s="28"/>
      <c r="F53" s="34"/>
      <c r="G53" s="34"/>
      <c r="H53" s="34"/>
      <c r="I53" s="28"/>
      <c r="J53" s="99"/>
      <c r="K53" s="28"/>
    </row>
    <row r="54" spans="1:11" ht="24">
      <c r="A54" s="28"/>
      <c r="B54" s="28"/>
      <c r="C54" s="74"/>
      <c r="D54" s="28"/>
      <c r="E54" s="28"/>
      <c r="F54" s="28"/>
      <c r="G54" s="28"/>
      <c r="H54" s="28"/>
      <c r="I54" s="28"/>
      <c r="J54" s="99"/>
      <c r="K54" s="28"/>
    </row>
    <row r="55" spans="1:11" ht="24">
      <c r="A55" s="28"/>
      <c r="B55" s="28"/>
      <c r="C55" s="74"/>
      <c r="D55" s="28"/>
      <c r="E55" s="28"/>
      <c r="F55" s="28"/>
      <c r="G55" s="28"/>
      <c r="H55" s="28"/>
      <c r="I55" s="28"/>
      <c r="J55" s="99"/>
      <c r="K55" s="28"/>
    </row>
    <row r="56" spans="1:11" ht="24">
      <c r="A56" s="28"/>
      <c r="B56" s="28"/>
      <c r="C56" s="74"/>
      <c r="D56" s="28"/>
      <c r="E56" s="28"/>
      <c r="F56" s="28"/>
      <c r="G56" s="28"/>
      <c r="H56" s="28"/>
      <c r="I56" s="28"/>
      <c r="J56" s="99"/>
      <c r="K56" s="28">
        <v>98</v>
      </c>
    </row>
    <row r="57" spans="1:11" ht="24">
      <c r="A57" s="28"/>
      <c r="B57" s="28"/>
      <c r="C57" s="74"/>
      <c r="D57" s="28"/>
      <c r="E57" s="34">
        <v>2</v>
      </c>
      <c r="F57" s="34">
        <v>1</v>
      </c>
      <c r="G57" s="34">
        <v>1</v>
      </c>
      <c r="H57" s="34">
        <v>1</v>
      </c>
      <c r="I57" s="28"/>
      <c r="J57" s="99"/>
      <c r="K57" s="28"/>
    </row>
    <row r="58" spans="1:11" ht="24">
      <c r="A58" s="28"/>
      <c r="B58" s="28"/>
      <c r="C58" s="74"/>
      <c r="D58" s="28"/>
      <c r="E58" s="28"/>
      <c r="F58" s="28"/>
      <c r="G58" s="28"/>
      <c r="H58" s="28"/>
      <c r="I58" s="28"/>
      <c r="J58" s="99"/>
      <c r="K58" s="28"/>
    </row>
    <row r="59" spans="1:11" ht="24">
      <c r="A59" s="34"/>
      <c r="B59" s="28"/>
      <c r="C59" s="74"/>
      <c r="D59" s="74"/>
      <c r="E59" s="28"/>
      <c r="F59" s="244"/>
      <c r="G59" s="244"/>
      <c r="H59" s="244"/>
      <c r="I59" s="74"/>
      <c r="J59" s="99"/>
      <c r="K59" s="28"/>
    </row>
    <row r="60" spans="1:11" ht="24">
      <c r="A60" s="28"/>
      <c r="B60" s="28"/>
      <c r="C60" s="74"/>
      <c r="D60" s="28"/>
      <c r="E60" s="28"/>
      <c r="F60" s="34"/>
      <c r="G60" s="34"/>
      <c r="H60" s="34"/>
      <c r="I60" s="28"/>
      <c r="J60" s="99"/>
      <c r="K60" s="28"/>
    </row>
    <row r="61" spans="1:11" ht="24">
      <c r="A61" s="28"/>
      <c r="B61" s="28"/>
      <c r="C61" s="74"/>
      <c r="D61" s="28"/>
      <c r="E61" s="28"/>
      <c r="F61" s="28"/>
      <c r="G61" s="28"/>
      <c r="H61" s="28"/>
      <c r="I61" s="28"/>
      <c r="J61" s="99"/>
      <c r="K61" s="28"/>
    </row>
    <row r="62" spans="1:11" ht="24">
      <c r="A62" s="28"/>
      <c r="B62" s="28"/>
      <c r="C62" s="74"/>
      <c r="D62" s="28"/>
      <c r="E62" s="28"/>
      <c r="F62" s="28"/>
      <c r="G62" s="28"/>
      <c r="H62" s="28"/>
      <c r="I62" s="28"/>
      <c r="J62" s="99"/>
      <c r="K62" s="28"/>
    </row>
    <row r="63" spans="1:11" ht="24">
      <c r="A63" s="28"/>
      <c r="B63" s="28"/>
      <c r="C63" s="74"/>
      <c r="D63" s="28"/>
      <c r="E63" s="28"/>
      <c r="F63" s="28"/>
      <c r="G63" s="28"/>
      <c r="H63" s="28"/>
      <c r="I63" s="28"/>
      <c r="J63" s="99"/>
      <c r="K63" s="28"/>
    </row>
    <row r="64" spans="1:11" ht="24">
      <c r="A64" s="113"/>
      <c r="B64" s="74"/>
      <c r="C64" s="74"/>
      <c r="D64" s="74"/>
      <c r="E64" s="246"/>
      <c r="F64" s="247"/>
      <c r="G64" s="247"/>
      <c r="H64" s="247"/>
      <c r="I64" s="74"/>
      <c r="J64" s="99"/>
      <c r="K64" s="74"/>
    </row>
    <row r="65" spans="1:11" ht="24">
      <c r="A65" s="74"/>
      <c r="B65" s="74"/>
      <c r="C65" s="74"/>
      <c r="D65" s="74"/>
      <c r="E65" s="113"/>
      <c r="F65" s="113"/>
      <c r="G65" s="113"/>
      <c r="H65" s="113"/>
      <c r="I65" s="74"/>
      <c r="J65" s="99"/>
      <c r="K65" s="74"/>
    </row>
    <row r="66" spans="1:11" ht="24">
      <c r="A66" s="74"/>
      <c r="B66" s="74"/>
      <c r="C66" s="74"/>
      <c r="D66" s="74"/>
      <c r="E66" s="74"/>
      <c r="F66" s="74"/>
      <c r="G66" s="74"/>
      <c r="H66" s="74"/>
      <c r="I66" s="184"/>
      <c r="J66" s="99"/>
      <c r="K66" s="74"/>
    </row>
    <row r="67" spans="1:11" ht="24">
      <c r="A67" s="74"/>
      <c r="B67" s="74"/>
      <c r="C67" s="74"/>
      <c r="D67" s="74"/>
      <c r="E67" s="74"/>
      <c r="F67" s="74"/>
      <c r="G67" s="74"/>
      <c r="H67" s="74"/>
      <c r="I67" s="184"/>
      <c r="J67" s="99"/>
      <c r="K67" s="74"/>
    </row>
    <row r="68" spans="1:11" ht="24">
      <c r="A68" s="74"/>
      <c r="B68" s="74"/>
      <c r="C68" s="74"/>
      <c r="D68" s="74"/>
      <c r="E68" s="74"/>
      <c r="F68" s="74"/>
      <c r="G68" s="74"/>
      <c r="H68" s="74"/>
      <c r="I68" s="184"/>
      <c r="J68" s="99"/>
      <c r="K68" s="74"/>
    </row>
    <row r="69" spans="1:11" ht="24">
      <c r="A69" s="74"/>
      <c r="B69" s="74"/>
      <c r="C69" s="74"/>
      <c r="D69" s="74"/>
      <c r="E69" s="74"/>
      <c r="F69" s="74"/>
      <c r="G69" s="74"/>
      <c r="H69" s="74"/>
      <c r="I69" s="184"/>
      <c r="J69" s="99"/>
      <c r="K69" s="74"/>
    </row>
    <row r="70" spans="1:11" ht="24">
      <c r="A70" s="113"/>
      <c r="B70" s="74"/>
      <c r="C70" s="74"/>
      <c r="D70" s="74"/>
      <c r="E70" s="28"/>
      <c r="F70" s="244"/>
      <c r="G70" s="244"/>
      <c r="H70" s="244"/>
      <c r="I70" s="74"/>
      <c r="J70" s="99"/>
      <c r="K70" s="28"/>
    </row>
    <row r="71" spans="1:11" ht="24">
      <c r="A71" s="74"/>
      <c r="B71" s="28"/>
      <c r="C71" s="74"/>
      <c r="D71" s="28"/>
      <c r="E71" s="28"/>
      <c r="F71" s="34"/>
      <c r="G71" s="34"/>
      <c r="H71" s="34"/>
      <c r="I71" s="28"/>
      <c r="J71" s="99"/>
      <c r="K71" s="28"/>
    </row>
    <row r="72" spans="1:11" ht="24">
      <c r="A72" s="74"/>
      <c r="B72" s="28"/>
      <c r="C72" s="74"/>
      <c r="D72" s="28"/>
      <c r="E72" s="28"/>
      <c r="F72" s="28"/>
      <c r="G72" s="28"/>
      <c r="H72" s="28"/>
      <c r="I72" s="28"/>
      <c r="J72" s="99"/>
      <c r="K72" s="28"/>
    </row>
    <row r="73" spans="1:11" ht="24">
      <c r="A73" s="74"/>
      <c r="B73" s="28"/>
      <c r="C73" s="74"/>
      <c r="D73" s="28"/>
      <c r="E73" s="28"/>
      <c r="F73" s="28"/>
      <c r="G73" s="28"/>
      <c r="H73" s="28"/>
      <c r="I73" s="28"/>
      <c r="J73" s="99"/>
      <c r="K73" s="28"/>
    </row>
    <row r="74" spans="1:11" ht="24">
      <c r="A74" s="74"/>
      <c r="B74" s="28"/>
      <c r="C74" s="74"/>
      <c r="D74" s="28"/>
      <c r="E74" s="28"/>
      <c r="F74" s="28"/>
      <c r="G74" s="28"/>
      <c r="H74" s="28"/>
      <c r="I74" s="28"/>
      <c r="J74" s="99"/>
      <c r="K74" s="28"/>
    </row>
    <row r="75" spans="1:11" ht="24">
      <c r="A75" s="34"/>
      <c r="B75" s="28"/>
      <c r="C75" s="74"/>
      <c r="D75" s="28"/>
      <c r="E75" s="185"/>
      <c r="F75" s="185"/>
      <c r="G75" s="185"/>
      <c r="H75" s="248"/>
      <c r="I75" s="28"/>
      <c r="J75" s="74"/>
      <c r="K75" s="28"/>
    </row>
    <row r="76" spans="1:11" ht="24">
      <c r="A76" s="28"/>
      <c r="B76" s="28"/>
      <c r="C76" s="74"/>
      <c r="D76" s="28"/>
      <c r="E76" s="34"/>
      <c r="F76" s="34"/>
      <c r="G76" s="34"/>
      <c r="H76" s="34"/>
      <c r="I76" s="28"/>
      <c r="J76" s="74"/>
      <c r="K76" s="28"/>
    </row>
    <row r="77" spans="1:11" ht="24">
      <c r="A77" s="28"/>
      <c r="B77" s="74"/>
      <c r="C77" s="74"/>
      <c r="D77" s="28"/>
      <c r="E77" s="28"/>
      <c r="F77" s="28"/>
      <c r="G77" s="28"/>
      <c r="H77" s="28"/>
      <c r="I77" s="28"/>
      <c r="J77" s="74"/>
      <c r="K77" s="28"/>
    </row>
    <row r="78" spans="1:11" ht="24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</row>
    <row r="79" spans="1:11" ht="24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1:11" ht="24">
      <c r="A80" s="34"/>
      <c r="B80" s="28"/>
      <c r="C80" s="74"/>
      <c r="D80" s="28"/>
      <c r="E80" s="185"/>
      <c r="F80" s="28"/>
      <c r="G80" s="28"/>
      <c r="H80" s="28"/>
      <c r="I80" s="28"/>
      <c r="J80" s="99"/>
      <c r="K80" s="28"/>
    </row>
    <row r="81" spans="1:11" ht="24">
      <c r="A81" s="28"/>
      <c r="B81" s="28"/>
      <c r="C81" s="74"/>
      <c r="D81" s="28"/>
      <c r="E81" s="34"/>
      <c r="F81" s="28"/>
      <c r="G81" s="28"/>
      <c r="H81" s="28"/>
      <c r="I81" s="28"/>
      <c r="J81" s="99"/>
      <c r="K81" s="28"/>
    </row>
    <row r="82" spans="1:11" ht="24">
      <c r="A82" s="28"/>
      <c r="B82" s="28"/>
      <c r="C82" s="74"/>
      <c r="D82" s="28"/>
      <c r="E82" s="28"/>
      <c r="F82" s="28"/>
      <c r="G82" s="28"/>
      <c r="H82" s="28"/>
      <c r="I82" s="65"/>
      <c r="J82" s="99"/>
      <c r="K82" s="28"/>
    </row>
    <row r="83" spans="1:11" ht="24">
      <c r="A83" s="28"/>
      <c r="B83" s="28"/>
      <c r="C83" s="74"/>
      <c r="D83" s="28"/>
      <c r="E83" s="28"/>
      <c r="F83" s="28"/>
      <c r="G83" s="28"/>
      <c r="H83" s="28"/>
      <c r="I83" s="65"/>
      <c r="J83" s="99"/>
      <c r="K83" s="28"/>
    </row>
    <row r="84" spans="1:11" ht="24">
      <c r="A84" s="28"/>
      <c r="B84" s="28"/>
      <c r="C84" s="74"/>
      <c r="D84" s="28"/>
      <c r="E84" s="28"/>
      <c r="F84" s="28"/>
      <c r="G84" s="28"/>
      <c r="H84" s="28"/>
      <c r="I84" s="65"/>
      <c r="J84" s="99"/>
      <c r="K84" s="28"/>
    </row>
    <row r="85" spans="1:11" ht="24">
      <c r="A85" s="28"/>
      <c r="B85" s="28"/>
      <c r="C85" s="74"/>
      <c r="D85" s="28"/>
      <c r="E85" s="28"/>
      <c r="F85" s="28"/>
      <c r="G85" s="28"/>
      <c r="H85" s="28"/>
      <c r="I85" s="65"/>
      <c r="J85" s="99"/>
      <c r="K85" s="28"/>
    </row>
    <row r="86" spans="1:11" ht="24">
      <c r="A86" s="34"/>
      <c r="B86" s="28"/>
      <c r="C86" s="74"/>
      <c r="D86" s="28"/>
      <c r="E86" s="28"/>
      <c r="F86" s="185"/>
      <c r="G86" s="185"/>
      <c r="H86" s="185"/>
      <c r="I86" s="28"/>
      <c r="J86" s="99"/>
      <c r="K86" s="28"/>
    </row>
    <row r="87" spans="1:11" ht="24">
      <c r="A87" s="28"/>
      <c r="B87" s="28"/>
      <c r="C87" s="74"/>
      <c r="D87" s="28"/>
      <c r="E87" s="28"/>
      <c r="F87" s="34"/>
      <c r="G87" s="34"/>
      <c r="H87" s="34"/>
      <c r="I87" s="28"/>
      <c r="J87" s="99"/>
      <c r="K87" s="28"/>
    </row>
    <row r="88" spans="1:11" ht="24">
      <c r="A88" s="28"/>
      <c r="B88" s="28"/>
      <c r="C88" s="74"/>
      <c r="D88" s="28"/>
      <c r="E88" s="28"/>
      <c r="F88" s="28"/>
      <c r="G88" s="28"/>
      <c r="H88" s="28"/>
      <c r="I88" s="65"/>
      <c r="J88" s="99"/>
      <c r="K88" s="28"/>
    </row>
    <row r="89" spans="1:11" ht="24">
      <c r="A89" s="28"/>
      <c r="B89" s="28"/>
      <c r="C89" s="74"/>
      <c r="D89" s="28"/>
      <c r="E89" s="28"/>
      <c r="F89" s="28"/>
      <c r="G89" s="28"/>
      <c r="H89" s="28"/>
      <c r="I89" s="65"/>
      <c r="J89" s="99"/>
      <c r="K89" s="28"/>
    </row>
    <row r="90" spans="1:11" ht="24">
      <c r="A90" s="28"/>
      <c r="B90" s="28"/>
      <c r="C90" s="74"/>
      <c r="D90" s="28"/>
      <c r="E90" s="28"/>
      <c r="F90" s="28"/>
      <c r="G90" s="28"/>
      <c r="H90" s="28"/>
      <c r="I90" s="65"/>
      <c r="J90" s="99"/>
      <c r="K90" s="28"/>
    </row>
    <row r="91" spans="1:11" ht="24">
      <c r="A91" s="34"/>
      <c r="B91" s="74"/>
      <c r="C91" s="74"/>
      <c r="D91" s="34"/>
      <c r="E91" s="185"/>
      <c r="F91" s="185"/>
      <c r="G91" s="185"/>
      <c r="H91" s="28"/>
      <c r="I91" s="74"/>
      <c r="J91" s="99"/>
      <c r="K91" s="28"/>
    </row>
    <row r="92" spans="1:11" ht="24">
      <c r="A92" s="28"/>
      <c r="B92" s="74"/>
      <c r="C92" s="74"/>
      <c r="D92" s="28"/>
      <c r="E92" s="34"/>
      <c r="F92" s="34"/>
      <c r="G92" s="34"/>
      <c r="H92" s="28"/>
      <c r="I92" s="74"/>
      <c r="J92" s="99"/>
      <c r="K92" s="65"/>
    </row>
    <row r="93" spans="1:11" ht="24">
      <c r="A93" s="28"/>
      <c r="B93" s="74"/>
      <c r="C93" s="74"/>
      <c r="D93" s="28"/>
      <c r="E93" s="28"/>
      <c r="F93" s="28"/>
      <c r="G93" s="28"/>
      <c r="H93" s="28"/>
      <c r="I93" s="65"/>
      <c r="J93" s="99"/>
      <c r="K93" s="65"/>
    </row>
    <row r="94" spans="1:11" ht="24">
      <c r="A94" s="28"/>
      <c r="B94" s="74"/>
      <c r="C94" s="28"/>
      <c r="D94" s="28"/>
      <c r="E94" s="28"/>
      <c r="F94" s="28"/>
      <c r="G94" s="28"/>
      <c r="H94" s="28"/>
      <c r="I94" s="65"/>
      <c r="J94" s="99"/>
      <c r="K94" s="65"/>
    </row>
    <row r="95" spans="1:11" ht="24">
      <c r="A95" s="28"/>
      <c r="B95" s="74"/>
      <c r="C95" s="74"/>
      <c r="D95" s="34"/>
      <c r="E95" s="185"/>
      <c r="F95" s="185"/>
      <c r="G95" s="185"/>
      <c r="H95" s="28"/>
      <c r="I95" s="74"/>
      <c r="J95" s="99"/>
      <c r="K95" s="28"/>
    </row>
    <row r="96" spans="1:11" ht="24">
      <c r="A96" s="28"/>
      <c r="B96" s="74"/>
      <c r="C96" s="74"/>
      <c r="D96" s="28"/>
      <c r="E96" s="34"/>
      <c r="F96" s="34"/>
      <c r="G96" s="34"/>
      <c r="H96" s="28"/>
      <c r="I96" s="74"/>
      <c r="J96" s="99"/>
      <c r="K96" s="65"/>
    </row>
    <row r="97" spans="1:11" ht="24">
      <c r="A97" s="28"/>
      <c r="B97" s="74"/>
      <c r="C97" s="74"/>
      <c r="D97" s="28"/>
      <c r="E97" s="28"/>
      <c r="F97" s="28"/>
      <c r="G97" s="28"/>
      <c r="H97" s="28"/>
      <c r="I97" s="65"/>
      <c r="J97" s="99"/>
      <c r="K97" s="65"/>
    </row>
    <row r="98" spans="1:11" ht="24">
      <c r="A98" s="28"/>
      <c r="B98" s="74"/>
      <c r="C98" s="28"/>
      <c r="D98" s="28"/>
      <c r="E98" s="28"/>
      <c r="F98" s="28"/>
      <c r="G98" s="28"/>
      <c r="H98" s="28"/>
      <c r="I98" s="65"/>
      <c r="J98" s="99"/>
      <c r="K98" s="65"/>
    </row>
    <row r="99" spans="1:11" ht="24">
      <c r="A99" s="28"/>
      <c r="B99" s="74"/>
      <c r="C99" s="28"/>
      <c r="D99" s="28"/>
      <c r="E99" s="28"/>
      <c r="F99" s="28"/>
      <c r="G99" s="28"/>
      <c r="H99" s="28"/>
      <c r="I99" s="65"/>
      <c r="J99" s="99"/>
      <c r="K99" s="65"/>
    </row>
    <row r="100" spans="1:11" ht="24">
      <c r="A100" s="28"/>
      <c r="B100" s="74"/>
      <c r="C100" s="28"/>
      <c r="D100" s="28"/>
      <c r="E100" s="28"/>
      <c r="F100" s="28"/>
      <c r="G100" s="28"/>
      <c r="H100" s="28"/>
      <c r="I100" s="65"/>
      <c r="J100" s="99"/>
      <c r="K100" s="65"/>
    </row>
    <row r="101" spans="1:11" ht="24">
      <c r="A101" s="28"/>
      <c r="B101" s="74"/>
      <c r="C101" s="28"/>
      <c r="D101" s="28"/>
      <c r="E101" s="28"/>
      <c r="F101" s="28"/>
      <c r="G101" s="28"/>
      <c r="H101" s="28"/>
      <c r="I101" s="65"/>
      <c r="J101" s="99"/>
      <c r="K101" s="65"/>
    </row>
    <row r="102" spans="1:11" ht="24">
      <c r="A102" s="34"/>
      <c r="B102" s="28"/>
      <c r="C102" s="74"/>
      <c r="D102" s="28"/>
      <c r="E102" s="185"/>
      <c r="F102" s="28"/>
      <c r="G102" s="28"/>
      <c r="H102" s="28"/>
      <c r="I102" s="28"/>
      <c r="J102" s="99"/>
      <c r="K102" s="28"/>
    </row>
    <row r="103" spans="1:11" ht="24">
      <c r="A103" s="28"/>
      <c r="B103" s="28"/>
      <c r="C103" s="74"/>
      <c r="D103" s="28"/>
      <c r="E103" s="34"/>
      <c r="F103" s="28"/>
      <c r="G103" s="28"/>
      <c r="H103" s="28"/>
      <c r="I103" s="28"/>
      <c r="J103" s="99"/>
      <c r="K103" s="28"/>
    </row>
    <row r="104" spans="1:11" ht="24">
      <c r="A104" s="28"/>
      <c r="B104" s="28"/>
      <c r="C104" s="74"/>
      <c r="D104" s="28"/>
      <c r="E104" s="28"/>
      <c r="F104" s="28"/>
      <c r="G104" s="28"/>
      <c r="H104" s="28"/>
      <c r="I104" s="65"/>
      <c r="J104" s="99"/>
      <c r="K104" s="28"/>
    </row>
    <row r="105" spans="1:11" ht="24">
      <c r="A105" s="28"/>
      <c r="B105" s="28"/>
      <c r="C105" s="74"/>
      <c r="D105" s="28"/>
      <c r="E105" s="28"/>
      <c r="F105" s="28"/>
      <c r="G105" s="28"/>
      <c r="H105" s="28"/>
      <c r="I105" s="65"/>
      <c r="J105" s="99"/>
      <c r="K105" s="28"/>
    </row>
    <row r="106" spans="1:11" ht="24">
      <c r="A106" s="28"/>
      <c r="B106" s="28"/>
      <c r="C106" s="74"/>
      <c r="D106" s="28"/>
      <c r="E106" s="28"/>
      <c r="F106" s="28"/>
      <c r="G106" s="28"/>
      <c r="H106" s="28"/>
      <c r="I106" s="65"/>
      <c r="J106" s="99"/>
      <c r="K106" s="28"/>
    </row>
    <row r="107" spans="1:11" ht="24">
      <c r="A107" s="113"/>
      <c r="B107" s="74"/>
      <c r="C107" s="74"/>
      <c r="D107" s="74"/>
      <c r="E107" s="246"/>
      <c r="F107" s="246"/>
      <c r="G107" s="246"/>
      <c r="H107" s="246"/>
      <c r="I107" s="74"/>
      <c r="J107" s="99"/>
      <c r="K107" s="74"/>
    </row>
    <row r="108" spans="1:11" ht="24">
      <c r="A108" s="74"/>
      <c r="B108" s="74"/>
      <c r="C108" s="74"/>
      <c r="D108" s="74"/>
      <c r="E108" s="113"/>
      <c r="F108" s="113"/>
      <c r="G108" s="113"/>
      <c r="H108" s="113"/>
      <c r="I108" s="74"/>
      <c r="J108" s="99"/>
      <c r="K108" s="74"/>
    </row>
    <row r="109" spans="1:11" ht="24">
      <c r="A109" s="74"/>
      <c r="B109" s="74"/>
      <c r="C109" s="74"/>
      <c r="D109" s="74"/>
      <c r="E109" s="74"/>
      <c r="F109" s="74"/>
      <c r="G109" s="74"/>
      <c r="H109" s="74"/>
      <c r="I109" s="184"/>
      <c r="J109" s="99"/>
      <c r="K109" s="74"/>
    </row>
    <row r="110" spans="1:11" ht="24">
      <c r="A110" s="74"/>
      <c r="B110" s="74"/>
      <c r="C110" s="74"/>
      <c r="D110" s="74"/>
      <c r="E110" s="74"/>
      <c r="F110" s="74"/>
      <c r="G110" s="74"/>
      <c r="H110" s="74"/>
      <c r="I110" s="184"/>
      <c r="J110" s="99"/>
      <c r="K110" s="74"/>
    </row>
    <row r="111" spans="1:11" ht="24">
      <c r="A111" s="74"/>
      <c r="B111" s="74"/>
      <c r="C111" s="74"/>
      <c r="D111" s="74"/>
      <c r="E111" s="74"/>
      <c r="F111" s="74"/>
      <c r="G111" s="74"/>
      <c r="H111" s="74"/>
      <c r="I111" s="184"/>
      <c r="J111" s="99"/>
      <c r="K111" s="74"/>
    </row>
    <row r="112" spans="1:11" ht="24">
      <c r="A112" s="113"/>
      <c r="B112" s="28"/>
      <c r="C112" s="74"/>
      <c r="D112" s="28"/>
      <c r="E112" s="185"/>
      <c r="F112" s="185"/>
      <c r="G112" s="185"/>
      <c r="H112" s="248"/>
      <c r="I112" s="28"/>
      <c r="J112" s="74"/>
      <c r="K112" s="28"/>
    </row>
    <row r="113" spans="1:11" ht="24">
      <c r="A113" s="74"/>
      <c r="B113" s="28"/>
      <c r="C113" s="74"/>
      <c r="D113" s="28"/>
      <c r="E113" s="34"/>
      <c r="F113" s="34"/>
      <c r="G113" s="34"/>
      <c r="H113" s="34"/>
      <c r="I113" s="28"/>
      <c r="J113" s="74"/>
      <c r="K113" s="28"/>
    </row>
    <row r="114" spans="1:11" ht="24">
      <c r="A114" s="74"/>
      <c r="B114" s="74"/>
      <c r="C114" s="74"/>
      <c r="D114" s="28"/>
      <c r="E114" s="28"/>
      <c r="F114" s="28"/>
      <c r="G114" s="28"/>
      <c r="H114" s="28"/>
      <c r="I114" s="28"/>
      <c r="J114" s="74"/>
      <c r="K114" s="28"/>
    </row>
    <row r="115" spans="1:11" ht="24">
      <c r="A115" s="74"/>
      <c r="B115" s="28"/>
      <c r="C115" s="28"/>
      <c r="D115" s="28"/>
      <c r="E115" s="28"/>
      <c r="F115" s="28"/>
      <c r="G115" s="28"/>
      <c r="H115" s="28"/>
      <c r="I115" s="28"/>
      <c r="J115" s="28"/>
      <c r="K115" s="28"/>
    </row>
    <row r="116" spans="1:11" ht="24">
      <c r="A116" s="74"/>
      <c r="B116" s="28"/>
      <c r="C116" s="28"/>
      <c r="D116" s="28"/>
      <c r="E116" s="28"/>
      <c r="F116" s="28"/>
      <c r="G116" s="28"/>
      <c r="H116" s="28"/>
      <c r="I116" s="28"/>
      <c r="J116" s="28"/>
      <c r="K116" s="28"/>
    </row>
    <row r="117" spans="1:11" ht="24">
      <c r="A117" s="113"/>
      <c r="B117" s="74"/>
      <c r="C117" s="74"/>
      <c r="D117" s="74"/>
      <c r="E117" s="245"/>
      <c r="F117" s="245"/>
      <c r="G117" s="245"/>
      <c r="H117" s="245"/>
      <c r="I117" s="74"/>
      <c r="J117" s="99"/>
      <c r="K117" s="74"/>
    </row>
    <row r="118" spans="1:11" ht="24">
      <c r="A118" s="74"/>
      <c r="B118" s="74"/>
      <c r="C118" s="74"/>
      <c r="D118" s="74"/>
      <c r="E118" s="113"/>
      <c r="F118" s="113"/>
      <c r="G118" s="113"/>
      <c r="H118" s="113"/>
      <c r="I118" s="74"/>
      <c r="J118" s="99"/>
      <c r="K118" s="74"/>
    </row>
    <row r="119" spans="1:11" ht="24">
      <c r="A119" s="74"/>
      <c r="B119" s="74"/>
      <c r="C119" s="74"/>
      <c r="D119" s="74"/>
      <c r="E119" s="74"/>
      <c r="F119" s="74"/>
      <c r="G119" s="74"/>
      <c r="H119" s="74"/>
      <c r="I119" s="184"/>
      <c r="J119" s="99"/>
      <c r="K119" s="74"/>
    </row>
    <row r="120" spans="1:11" ht="24">
      <c r="A120" s="74"/>
      <c r="B120" s="74"/>
      <c r="C120" s="74"/>
      <c r="D120" s="74"/>
      <c r="E120" s="74"/>
      <c r="F120" s="74"/>
      <c r="G120" s="74"/>
      <c r="H120" s="74"/>
      <c r="I120" s="184"/>
      <c r="J120" s="99"/>
      <c r="K120" s="74"/>
    </row>
    <row r="121" spans="1:11" ht="24">
      <c r="A121" s="74"/>
      <c r="B121" s="74"/>
      <c r="C121" s="74"/>
      <c r="D121" s="74"/>
      <c r="E121" s="74"/>
      <c r="F121" s="74"/>
      <c r="G121" s="74"/>
      <c r="H121" s="74"/>
      <c r="I121" s="184"/>
      <c r="J121" s="99"/>
      <c r="K121" s="74"/>
    </row>
    <row r="122" spans="1:11" ht="24">
      <c r="A122" s="113"/>
      <c r="B122" s="74"/>
      <c r="C122" s="74"/>
      <c r="D122" s="74"/>
      <c r="E122" s="245"/>
      <c r="F122" s="245"/>
      <c r="G122" s="245"/>
      <c r="H122" s="245"/>
      <c r="I122" s="74"/>
      <c r="J122" s="99"/>
      <c r="K122" s="74"/>
    </row>
    <row r="123" spans="1:11" ht="24">
      <c r="A123" s="113"/>
      <c r="B123" s="74"/>
      <c r="C123" s="74"/>
      <c r="D123" s="74"/>
      <c r="E123" s="249"/>
      <c r="F123" s="249"/>
      <c r="G123" s="249"/>
      <c r="H123" s="113"/>
      <c r="I123" s="74"/>
      <c r="J123" s="99"/>
      <c r="K123" s="74"/>
    </row>
    <row r="124" spans="1:11" ht="24">
      <c r="A124" s="113"/>
      <c r="B124" s="74"/>
      <c r="C124" s="74"/>
      <c r="D124" s="74"/>
      <c r="E124" s="74"/>
      <c r="F124" s="74"/>
      <c r="G124" s="74"/>
      <c r="H124" s="74"/>
      <c r="I124" s="184"/>
      <c r="J124" s="99"/>
      <c r="K124" s="74"/>
    </row>
    <row r="125" spans="1:11" ht="24">
      <c r="A125" s="34"/>
      <c r="B125" s="28"/>
      <c r="C125" s="74"/>
      <c r="D125" s="28"/>
      <c r="E125" s="28"/>
      <c r="F125" s="28"/>
      <c r="G125" s="28"/>
      <c r="H125" s="28"/>
      <c r="I125" s="65"/>
      <c r="J125" s="99"/>
      <c r="K125" s="28"/>
    </row>
    <row r="126" spans="1:11" ht="24">
      <c r="A126" s="28"/>
      <c r="B126" s="28"/>
      <c r="C126" s="74"/>
      <c r="D126" s="28"/>
      <c r="E126" s="28"/>
      <c r="F126" s="28"/>
      <c r="G126" s="28"/>
      <c r="H126" s="28"/>
      <c r="I126" s="65"/>
      <c r="J126" s="99"/>
      <c r="K126" s="28"/>
    </row>
    <row r="127" spans="1:11" ht="24">
      <c r="A127" s="34"/>
      <c r="B127" s="28"/>
      <c r="C127" s="74"/>
      <c r="D127" s="28"/>
      <c r="E127" s="185"/>
      <c r="F127" s="185"/>
      <c r="G127" s="185"/>
      <c r="H127" s="185"/>
      <c r="I127" s="28"/>
      <c r="J127" s="99"/>
      <c r="K127" s="28"/>
    </row>
    <row r="128" spans="1:11" ht="24">
      <c r="A128" s="28"/>
      <c r="B128" s="186"/>
      <c r="C128" s="74"/>
      <c r="D128" s="28"/>
      <c r="E128" s="34"/>
      <c r="F128" s="34"/>
      <c r="G128" s="34"/>
      <c r="H128" s="34"/>
      <c r="I128" s="28"/>
      <c r="J128" s="99"/>
      <c r="K128" s="28"/>
    </row>
    <row r="129" spans="1:13" ht="24">
      <c r="A129" s="28"/>
      <c r="B129" s="28"/>
      <c r="C129" s="74"/>
      <c r="D129" s="28"/>
      <c r="E129" s="28"/>
      <c r="F129" s="28"/>
      <c r="G129" s="28"/>
      <c r="H129" s="28"/>
      <c r="I129" s="65"/>
      <c r="J129" s="99"/>
      <c r="K129" s="28"/>
      <c r="M129">
        <v>250</v>
      </c>
    </row>
    <row r="130" spans="1:13" ht="24">
      <c r="A130" s="28"/>
      <c r="B130" s="28"/>
      <c r="C130" s="74"/>
      <c r="D130" s="28"/>
      <c r="E130" s="28"/>
      <c r="F130" s="28"/>
      <c r="G130" s="28"/>
      <c r="H130" s="28"/>
      <c r="I130" s="65"/>
      <c r="J130" s="99"/>
      <c r="K130" s="28"/>
      <c r="M130">
        <f>M129-75</f>
        <v>175</v>
      </c>
    </row>
    <row r="131" spans="1:13" ht="24">
      <c r="A131" s="28"/>
      <c r="B131" s="28"/>
      <c r="C131" s="74"/>
      <c r="D131" s="28"/>
      <c r="E131" s="28"/>
      <c r="F131" s="28"/>
      <c r="G131" s="28"/>
      <c r="H131" s="28"/>
      <c r="I131" s="65"/>
      <c r="J131" s="99"/>
      <c r="K131" s="28"/>
      <c r="M131">
        <f>M130-75</f>
        <v>100</v>
      </c>
    </row>
    <row r="132" spans="1:13" ht="24">
      <c r="A132" s="113"/>
      <c r="B132" s="74"/>
      <c r="C132" s="74"/>
      <c r="D132" s="113"/>
      <c r="E132" s="246"/>
      <c r="F132" s="246"/>
      <c r="G132" s="246"/>
      <c r="H132" s="246"/>
      <c r="I132" s="74"/>
      <c r="J132" s="99"/>
      <c r="K132" s="74"/>
    </row>
    <row r="133" spans="1:13" ht="24">
      <c r="A133" s="113"/>
      <c r="B133" s="74"/>
      <c r="C133" s="74"/>
      <c r="D133" s="74"/>
      <c r="E133" s="113"/>
      <c r="F133" s="113"/>
      <c r="G133" s="113"/>
      <c r="H133" s="113"/>
      <c r="I133" s="74"/>
      <c r="J133" s="99"/>
      <c r="K133" s="74"/>
    </row>
    <row r="134" spans="1:13" ht="24">
      <c r="A134" s="113"/>
      <c r="B134" s="74"/>
      <c r="C134" s="74"/>
      <c r="D134" s="74"/>
      <c r="E134" s="74"/>
      <c r="F134" s="74"/>
      <c r="G134" s="74"/>
      <c r="H134" s="74"/>
      <c r="I134" s="74"/>
      <c r="J134" s="99"/>
      <c r="K134" s="74"/>
    </row>
    <row r="135" spans="1:13" ht="24">
      <c r="A135" s="113"/>
      <c r="B135" s="74"/>
      <c r="C135" s="74"/>
      <c r="D135" s="34"/>
      <c r="E135" s="185"/>
      <c r="F135" s="185"/>
      <c r="G135" s="185"/>
      <c r="H135" s="28"/>
      <c r="I135" s="74"/>
      <c r="J135" s="99"/>
      <c r="K135" s="28"/>
    </row>
    <row r="136" spans="1:13" ht="24">
      <c r="A136" s="113"/>
      <c r="B136" s="74"/>
      <c r="C136" s="74"/>
      <c r="D136" s="28"/>
      <c r="E136" s="34"/>
      <c r="F136" s="34"/>
      <c r="G136" s="34"/>
      <c r="H136" s="28"/>
      <c r="I136" s="74"/>
      <c r="J136" s="99"/>
      <c r="K136" s="65"/>
    </row>
    <row r="137" spans="1:13" ht="24">
      <c r="A137" s="113"/>
      <c r="B137" s="74"/>
      <c r="C137" s="74"/>
      <c r="D137" s="28"/>
      <c r="E137" s="28"/>
      <c r="F137" s="28"/>
      <c r="G137" s="28"/>
      <c r="H137" s="28"/>
      <c r="I137" s="65"/>
      <c r="J137" s="99"/>
      <c r="K137" s="65"/>
    </row>
    <row r="138" spans="1:13" ht="24">
      <c r="A138" s="113"/>
      <c r="B138" s="74"/>
      <c r="C138" s="28"/>
      <c r="D138" s="28"/>
      <c r="E138" s="28"/>
      <c r="F138" s="28"/>
      <c r="G138" s="28"/>
      <c r="H138" s="28"/>
      <c r="I138" s="65"/>
      <c r="J138" s="99"/>
      <c r="K138" s="65"/>
    </row>
    <row r="139" spans="1:13" ht="24">
      <c r="A139" s="113"/>
      <c r="B139" s="74"/>
      <c r="C139" s="74"/>
      <c r="D139" s="74"/>
      <c r="E139" s="74"/>
      <c r="F139" s="74"/>
      <c r="G139" s="74"/>
      <c r="H139" s="74"/>
      <c r="I139" s="74"/>
      <c r="J139" s="99"/>
      <c r="K139" s="74"/>
    </row>
    <row r="140" spans="1:13" ht="24">
      <c r="A140" s="34"/>
      <c r="B140" s="28"/>
      <c r="C140" s="74"/>
      <c r="D140" s="34"/>
      <c r="E140" s="185"/>
      <c r="F140" s="185"/>
      <c r="G140" s="185"/>
      <c r="H140" s="28"/>
      <c r="I140" s="74"/>
      <c r="J140" s="99"/>
      <c r="K140" s="28"/>
    </row>
    <row r="141" spans="1:13" ht="24">
      <c r="A141" s="28"/>
      <c r="B141" s="28"/>
      <c r="C141" s="74"/>
      <c r="D141" s="28"/>
      <c r="E141" s="34"/>
      <c r="F141" s="34"/>
      <c r="G141" s="34"/>
      <c r="H141" s="28"/>
      <c r="I141" s="74"/>
      <c r="J141" s="99"/>
      <c r="K141" s="65"/>
    </row>
    <row r="142" spans="1:13" ht="24">
      <c r="A142" s="28"/>
      <c r="B142" s="28"/>
      <c r="C142" s="74"/>
      <c r="D142" s="28"/>
      <c r="E142" s="28"/>
      <c r="F142" s="28"/>
      <c r="G142" s="28"/>
      <c r="H142" s="28"/>
      <c r="I142" s="65"/>
      <c r="J142" s="99"/>
      <c r="K142" s="65"/>
    </row>
    <row r="143" spans="1:13" ht="24">
      <c r="A143" s="28"/>
      <c r="B143" s="28"/>
      <c r="C143" s="28"/>
      <c r="D143" s="28"/>
      <c r="E143" s="28"/>
      <c r="F143" s="28"/>
      <c r="G143" s="28"/>
      <c r="H143" s="28"/>
      <c r="I143" s="65"/>
      <c r="J143" s="99"/>
      <c r="K143" s="65"/>
    </row>
    <row r="144" spans="1:13" ht="24">
      <c r="A144" s="34"/>
      <c r="B144" s="28"/>
      <c r="C144" s="74"/>
      <c r="D144" s="28"/>
      <c r="E144" s="185"/>
      <c r="F144" s="185"/>
      <c r="G144" s="185"/>
      <c r="H144" s="185"/>
      <c r="I144" s="28"/>
      <c r="J144" s="99"/>
      <c r="K144" s="28"/>
    </row>
    <row r="145" spans="1:11" ht="24">
      <c r="A145" s="28"/>
      <c r="B145" s="28"/>
      <c r="C145" s="74"/>
      <c r="D145" s="28"/>
      <c r="E145" s="34"/>
      <c r="F145" s="34"/>
      <c r="G145" s="34"/>
      <c r="H145" s="34"/>
      <c r="I145" s="28"/>
      <c r="J145" s="99"/>
      <c r="K145" s="28"/>
    </row>
    <row r="146" spans="1:11" ht="24">
      <c r="A146" s="28"/>
      <c r="B146" s="28"/>
      <c r="C146" s="74"/>
      <c r="D146" s="28"/>
      <c r="E146" s="28"/>
      <c r="F146" s="28"/>
      <c r="G146" s="28"/>
      <c r="H146" s="28"/>
      <c r="I146" s="65"/>
      <c r="J146" s="99"/>
      <c r="K146" s="28"/>
    </row>
    <row r="147" spans="1:11" ht="24">
      <c r="A147" s="28"/>
      <c r="B147" s="28"/>
      <c r="C147" s="74"/>
      <c r="D147" s="28"/>
      <c r="E147" s="28"/>
      <c r="F147" s="28"/>
      <c r="G147" s="28"/>
      <c r="H147" s="28"/>
      <c r="I147" s="65"/>
      <c r="J147" s="99"/>
      <c r="K147" s="28"/>
    </row>
    <row r="148" spans="1:11" ht="24">
      <c r="A148" s="28"/>
      <c r="B148" s="28"/>
      <c r="C148" s="74"/>
      <c r="D148" s="28"/>
      <c r="E148" s="28"/>
      <c r="F148" s="28"/>
      <c r="G148" s="28"/>
      <c r="H148" s="28"/>
      <c r="I148" s="65"/>
      <c r="J148" s="99"/>
      <c r="K148" s="28"/>
    </row>
    <row r="149" spans="1:11" ht="24">
      <c r="A149" s="34"/>
      <c r="B149" s="74"/>
      <c r="C149" s="74"/>
      <c r="D149" s="74"/>
      <c r="E149" s="245"/>
      <c r="F149" s="245"/>
      <c r="G149" s="245"/>
      <c r="H149" s="245"/>
      <c r="I149" s="74"/>
      <c r="J149" s="99"/>
      <c r="K149" s="74"/>
    </row>
    <row r="150" spans="1:11" ht="24">
      <c r="A150" s="28"/>
      <c r="B150" s="74"/>
      <c r="C150" s="74"/>
      <c r="D150" s="74"/>
      <c r="E150" s="250"/>
      <c r="F150" s="250"/>
      <c r="G150" s="250"/>
      <c r="H150" s="129"/>
      <c r="I150" s="74"/>
      <c r="J150" s="99"/>
      <c r="K150" s="74"/>
    </row>
    <row r="151" spans="1:11" ht="24">
      <c r="A151" s="28"/>
      <c r="B151" s="74"/>
      <c r="C151" s="74"/>
      <c r="D151" s="74"/>
      <c r="E151" s="74"/>
      <c r="F151" s="74"/>
      <c r="G151" s="74"/>
      <c r="H151" s="74"/>
      <c r="I151" s="184"/>
      <c r="J151" s="99"/>
      <c r="K151" s="74"/>
    </row>
    <row r="152" spans="1:11" ht="24">
      <c r="A152" s="28"/>
      <c r="B152" s="28"/>
      <c r="C152" s="74"/>
      <c r="D152" s="28"/>
      <c r="E152" s="28"/>
      <c r="F152" s="28"/>
      <c r="G152" s="28"/>
      <c r="H152" s="28"/>
      <c r="I152" s="65"/>
      <c r="J152" s="99"/>
      <c r="K152" s="28"/>
    </row>
    <row r="153" spans="1:11" ht="24">
      <c r="A153" s="28"/>
      <c r="B153" s="28"/>
      <c r="C153" s="74"/>
      <c r="D153" s="28"/>
      <c r="E153" s="28"/>
      <c r="F153" s="28"/>
      <c r="G153" s="28"/>
      <c r="H153" s="28"/>
      <c r="I153" s="65"/>
      <c r="J153" s="99"/>
      <c r="K153" s="28"/>
    </row>
    <row r="154" spans="1:11" ht="24">
      <c r="A154" s="34"/>
      <c r="B154" s="28"/>
      <c r="C154" s="74"/>
      <c r="D154" s="28"/>
      <c r="E154" s="28"/>
      <c r="F154" s="244"/>
      <c r="G154" s="244"/>
      <c r="H154" s="244"/>
      <c r="I154" s="28"/>
      <c r="J154" s="99"/>
      <c r="K154" s="28"/>
    </row>
    <row r="155" spans="1:11" ht="24">
      <c r="A155" s="28"/>
      <c r="B155" s="28"/>
      <c r="C155" s="74"/>
      <c r="D155" s="28"/>
      <c r="E155" s="28"/>
      <c r="F155" s="34"/>
      <c r="G155" s="34"/>
      <c r="H155" s="34"/>
      <c r="I155" s="28"/>
      <c r="J155" s="99"/>
      <c r="K155" s="28"/>
    </row>
    <row r="156" spans="1:11" ht="24">
      <c r="A156" s="28"/>
      <c r="B156" s="28"/>
      <c r="C156" s="74"/>
      <c r="D156" s="28"/>
      <c r="E156" s="28"/>
      <c r="F156" s="28"/>
      <c r="G156" s="28"/>
      <c r="H156" s="28"/>
      <c r="I156" s="65"/>
      <c r="J156" s="99"/>
      <c r="K156" s="28"/>
    </row>
    <row r="157" spans="1:11" ht="24">
      <c r="A157" s="28"/>
      <c r="B157" s="28"/>
      <c r="C157" s="74"/>
      <c r="D157" s="28"/>
      <c r="E157" s="28"/>
      <c r="F157" s="28"/>
      <c r="G157" s="28"/>
      <c r="H157" s="28"/>
      <c r="I157" s="65"/>
      <c r="J157" s="99"/>
      <c r="K157" s="28"/>
    </row>
    <row r="158" spans="1:11" ht="24">
      <c r="A158" s="28"/>
      <c r="B158" s="28"/>
      <c r="C158" s="74"/>
      <c r="D158" s="28"/>
      <c r="E158" s="28"/>
      <c r="F158" s="28"/>
      <c r="G158" s="28"/>
      <c r="H158" s="28"/>
      <c r="I158" s="65"/>
      <c r="J158" s="99"/>
      <c r="K158" s="28"/>
    </row>
    <row r="159" spans="1:11" ht="24">
      <c r="A159" s="34"/>
      <c r="B159" s="28"/>
      <c r="C159" s="74"/>
      <c r="D159" s="28"/>
      <c r="E159" s="185"/>
      <c r="F159" s="185"/>
      <c r="G159" s="185"/>
      <c r="H159" s="185"/>
      <c r="I159" s="28"/>
      <c r="J159" s="99"/>
      <c r="K159" s="28"/>
    </row>
    <row r="160" spans="1:11" ht="24">
      <c r="A160" s="28"/>
      <c r="B160" s="28"/>
      <c r="C160" s="74"/>
      <c r="D160" s="28"/>
      <c r="E160" s="34"/>
      <c r="F160" s="34"/>
      <c r="G160" s="34"/>
      <c r="H160" s="34"/>
      <c r="I160" s="28"/>
      <c r="J160" s="99"/>
      <c r="K160" s="28"/>
    </row>
    <row r="161" spans="1:11" ht="24">
      <c r="A161" s="28"/>
      <c r="B161" s="28"/>
      <c r="C161" s="74"/>
      <c r="D161" s="28"/>
      <c r="E161" s="28"/>
      <c r="F161" s="28"/>
      <c r="G161" s="28"/>
      <c r="H161" s="28"/>
      <c r="I161" s="65"/>
      <c r="J161" s="99"/>
      <c r="K161" s="28"/>
    </row>
    <row r="162" spans="1:11" ht="24">
      <c r="A162" s="28"/>
      <c r="B162" s="28"/>
      <c r="C162" s="74"/>
      <c r="D162" s="28"/>
      <c r="E162" s="28"/>
      <c r="F162" s="28"/>
      <c r="G162" s="28"/>
      <c r="H162" s="28"/>
      <c r="I162" s="65"/>
      <c r="J162" s="99"/>
      <c r="K162" s="28"/>
    </row>
    <row r="163" spans="1:11" ht="24">
      <c r="A163" s="28"/>
      <c r="B163" s="28"/>
      <c r="C163" s="74"/>
      <c r="D163" s="28"/>
      <c r="E163" s="28"/>
      <c r="F163" s="28"/>
      <c r="G163" s="28"/>
      <c r="H163" s="28"/>
      <c r="I163" s="65"/>
      <c r="J163" s="99"/>
      <c r="K163" s="28"/>
    </row>
    <row r="164" spans="1:11" ht="24">
      <c r="A164" s="34"/>
      <c r="B164" s="28"/>
      <c r="C164" s="74"/>
      <c r="D164" s="28"/>
      <c r="E164" s="28"/>
      <c r="F164" s="244"/>
      <c r="G164" s="244"/>
      <c r="H164" s="244"/>
      <c r="I164" s="28"/>
      <c r="J164" s="99"/>
      <c r="K164" s="28"/>
    </row>
    <row r="165" spans="1:11" ht="24">
      <c r="A165" s="28"/>
      <c r="B165" s="28"/>
      <c r="C165" s="74"/>
      <c r="D165" s="28"/>
      <c r="E165" s="28"/>
      <c r="F165" s="34"/>
      <c r="G165" s="34"/>
      <c r="H165" s="34"/>
      <c r="I165" s="28"/>
      <c r="J165" s="99"/>
      <c r="K165" s="28"/>
    </row>
    <row r="166" spans="1:11" ht="24">
      <c r="A166" s="28"/>
      <c r="B166" s="28"/>
      <c r="C166" s="74"/>
      <c r="D166" s="28"/>
      <c r="E166" s="28"/>
      <c r="F166" s="28"/>
      <c r="G166" s="28"/>
      <c r="H166" s="28"/>
      <c r="I166" s="65"/>
      <c r="J166" s="99"/>
      <c r="K166" s="28"/>
    </row>
    <row r="167" spans="1:11" ht="24">
      <c r="A167" s="34"/>
      <c r="B167" s="28"/>
      <c r="C167" s="74"/>
      <c r="D167" s="28"/>
      <c r="E167" s="28"/>
      <c r="F167" s="244"/>
      <c r="G167" s="244"/>
      <c r="H167" s="28"/>
      <c r="I167" s="28"/>
      <c r="J167" s="99"/>
      <c r="K167" s="28"/>
    </row>
    <row r="168" spans="1:11" ht="24">
      <c r="A168" s="28"/>
      <c r="B168" s="28"/>
      <c r="C168" s="74"/>
      <c r="D168" s="28"/>
      <c r="E168" s="28"/>
      <c r="F168" s="34"/>
      <c r="G168" s="34"/>
      <c r="H168" s="28"/>
      <c r="I168" s="28"/>
      <c r="J168" s="99"/>
      <c r="K168" s="28"/>
    </row>
    <row r="169" spans="1:11" ht="24">
      <c r="A169" s="28"/>
      <c r="B169" s="28"/>
      <c r="C169" s="74"/>
      <c r="D169" s="28"/>
      <c r="E169" s="28"/>
      <c r="F169" s="28"/>
      <c r="G169" s="28"/>
      <c r="H169" s="28"/>
      <c r="I169" s="65"/>
      <c r="J169" s="99"/>
      <c r="K169" s="28"/>
    </row>
    <row r="170" spans="1:11" ht="24">
      <c r="A170" s="28"/>
      <c r="B170" s="28"/>
      <c r="C170" s="74"/>
      <c r="D170" s="28"/>
      <c r="E170" s="28"/>
      <c r="F170" s="28"/>
      <c r="G170" s="28"/>
      <c r="H170" s="28"/>
      <c r="I170" s="65"/>
      <c r="J170" s="99"/>
      <c r="K170" s="28"/>
    </row>
    <row r="171" spans="1:11" ht="24">
      <c r="A171" s="28"/>
      <c r="B171" s="28"/>
      <c r="C171" s="74"/>
      <c r="D171" s="28"/>
      <c r="E171" s="28"/>
      <c r="F171" s="28"/>
      <c r="G171" s="28"/>
      <c r="H171" s="28"/>
      <c r="I171" s="65"/>
      <c r="J171" s="99"/>
      <c r="K171" s="28"/>
    </row>
    <row r="172" spans="1:11" ht="24">
      <c r="A172" s="34"/>
      <c r="B172" s="28"/>
      <c r="C172" s="74"/>
      <c r="D172" s="34"/>
      <c r="E172" s="185"/>
      <c r="F172" s="28"/>
      <c r="G172" s="28"/>
      <c r="H172" s="28"/>
      <c r="I172" s="74"/>
      <c r="J172" s="99"/>
      <c r="K172" s="28"/>
    </row>
    <row r="173" spans="1:11" ht="24">
      <c r="A173" s="28"/>
      <c r="B173" s="28"/>
      <c r="C173" s="74"/>
      <c r="D173" s="28"/>
      <c r="E173" s="34"/>
      <c r="F173" s="28"/>
      <c r="G173" s="28"/>
      <c r="H173" s="28"/>
      <c r="I173" s="74"/>
      <c r="J173" s="99"/>
      <c r="K173" s="65"/>
    </row>
    <row r="174" spans="1:11" ht="24">
      <c r="A174" s="28"/>
      <c r="B174" s="28"/>
      <c r="C174" s="74"/>
      <c r="D174" s="28"/>
      <c r="E174" s="28"/>
      <c r="F174" s="28"/>
      <c r="G174" s="28"/>
      <c r="H174" s="28"/>
      <c r="I174" s="65"/>
      <c r="J174" s="99"/>
      <c r="K174" s="65"/>
    </row>
    <row r="175" spans="1:11" ht="24">
      <c r="A175" s="28"/>
      <c r="B175" s="28"/>
      <c r="C175" s="28"/>
      <c r="D175" s="28"/>
      <c r="E175" s="28"/>
      <c r="F175" s="28"/>
      <c r="G175" s="28"/>
      <c r="H175" s="28"/>
      <c r="I175" s="65"/>
      <c r="J175" s="99"/>
      <c r="K175" s="65"/>
    </row>
    <row r="176" spans="1:11" ht="24">
      <c r="A176" s="28"/>
      <c r="B176" s="28"/>
      <c r="C176" s="28"/>
      <c r="D176" s="28"/>
      <c r="E176" s="28"/>
      <c r="F176" s="28"/>
      <c r="G176" s="28"/>
      <c r="H176" s="28"/>
      <c r="I176" s="65"/>
      <c r="J176" s="99"/>
      <c r="K176" s="65"/>
    </row>
    <row r="177" spans="1:12" ht="24">
      <c r="A177" s="28"/>
      <c r="B177" s="28"/>
      <c r="C177" s="28"/>
      <c r="D177" s="28"/>
      <c r="E177" s="28"/>
      <c r="F177" s="28"/>
      <c r="G177" s="28"/>
      <c r="H177" s="28"/>
      <c r="I177" s="65"/>
      <c r="J177" s="99"/>
      <c r="K177" s="65"/>
    </row>
    <row r="178" spans="1:12" ht="24">
      <c r="A178" s="113"/>
      <c r="B178" s="74"/>
      <c r="C178" s="74"/>
      <c r="D178" s="74"/>
      <c r="E178" s="185"/>
      <c r="F178" s="185"/>
      <c r="G178" s="185"/>
      <c r="H178" s="185"/>
      <c r="I178" s="74"/>
      <c r="J178" s="99"/>
      <c r="K178" s="74"/>
    </row>
    <row r="179" spans="1:12" ht="24">
      <c r="A179" s="74"/>
      <c r="B179" s="74"/>
      <c r="C179" s="74"/>
      <c r="D179" s="74"/>
      <c r="E179" s="34"/>
      <c r="F179" s="34"/>
      <c r="G179" s="34"/>
      <c r="H179" s="34"/>
      <c r="I179" s="74"/>
      <c r="J179" s="99"/>
      <c r="K179" s="74"/>
    </row>
    <row r="180" spans="1:12" ht="24">
      <c r="A180" s="74"/>
      <c r="B180" s="74"/>
      <c r="C180" s="74"/>
      <c r="D180" s="74"/>
      <c r="E180" s="74"/>
      <c r="F180" s="74"/>
      <c r="G180" s="74"/>
      <c r="H180" s="74"/>
      <c r="I180" s="184"/>
      <c r="J180" s="99"/>
      <c r="K180" s="74"/>
    </row>
    <row r="181" spans="1:12" ht="24">
      <c r="A181" s="74"/>
      <c r="B181" s="74"/>
      <c r="C181" s="74"/>
      <c r="D181" s="74"/>
      <c r="E181" s="74"/>
      <c r="F181" s="74"/>
      <c r="G181" s="74"/>
      <c r="H181" s="74"/>
      <c r="I181" s="184"/>
      <c r="J181" s="99"/>
      <c r="K181" s="74"/>
    </row>
    <row r="182" spans="1:12" ht="24">
      <c r="A182" s="74"/>
      <c r="B182" s="74"/>
      <c r="C182" s="74"/>
      <c r="D182" s="74"/>
      <c r="E182" s="74"/>
      <c r="F182" s="74"/>
      <c r="G182" s="74"/>
      <c r="H182" s="74"/>
      <c r="I182" s="184"/>
      <c r="J182" s="99"/>
      <c r="K182" s="74"/>
    </row>
    <row r="183" spans="1:12" ht="24">
      <c r="A183" s="113"/>
      <c r="B183" s="28"/>
      <c r="C183" s="74"/>
      <c r="D183" s="34"/>
      <c r="E183" s="185"/>
      <c r="F183" s="185"/>
      <c r="G183" s="185"/>
      <c r="H183" s="28"/>
      <c r="I183" s="74"/>
      <c r="J183" s="99"/>
      <c r="K183" s="28"/>
      <c r="L183" s="172"/>
    </row>
    <row r="184" spans="1:12" ht="24">
      <c r="A184" s="74"/>
      <c r="B184" s="28"/>
      <c r="C184" s="74"/>
      <c r="D184" s="28"/>
      <c r="E184" s="34"/>
      <c r="F184" s="34"/>
      <c r="G184" s="34"/>
      <c r="H184" s="28"/>
      <c r="I184" s="74"/>
      <c r="J184" s="99"/>
      <c r="K184" s="65"/>
      <c r="L184" s="172"/>
    </row>
    <row r="185" spans="1:12" ht="24">
      <c r="A185" s="74"/>
      <c r="B185" s="28"/>
      <c r="C185" s="74"/>
      <c r="D185" s="28"/>
      <c r="E185" s="28"/>
      <c r="F185" s="28"/>
      <c r="G185" s="28"/>
      <c r="H185" s="28"/>
      <c r="I185" s="65"/>
      <c r="J185" s="99"/>
      <c r="K185" s="65"/>
      <c r="L185" s="172"/>
    </row>
    <row r="186" spans="1:12" ht="24">
      <c r="A186" s="28"/>
      <c r="B186" s="28"/>
      <c r="C186" s="28"/>
      <c r="D186" s="28"/>
      <c r="E186" s="28"/>
      <c r="F186" s="28"/>
      <c r="G186" s="28"/>
      <c r="H186" s="28"/>
      <c r="I186" s="65"/>
      <c r="J186" s="99"/>
      <c r="K186" s="65"/>
    </row>
    <row r="187" spans="1:12" ht="24">
      <c r="A187" s="113"/>
      <c r="B187" s="28"/>
      <c r="C187" s="74"/>
      <c r="D187" s="34"/>
      <c r="E187" s="185"/>
      <c r="F187" s="185"/>
      <c r="G187" s="185"/>
      <c r="H187" s="28"/>
      <c r="I187" s="74"/>
      <c r="J187" s="99"/>
      <c r="K187" s="28"/>
    </row>
    <row r="188" spans="1:12" ht="24">
      <c r="A188" s="74"/>
      <c r="B188" s="28"/>
      <c r="C188" s="74"/>
      <c r="D188" s="28"/>
      <c r="E188" s="34"/>
      <c r="F188" s="34"/>
      <c r="G188" s="34"/>
      <c r="H188" s="28"/>
      <c r="I188" s="74"/>
      <c r="J188" s="99"/>
      <c r="K188" s="65"/>
    </row>
    <row r="189" spans="1:12" ht="24">
      <c r="A189" s="74"/>
      <c r="B189" s="28"/>
      <c r="C189" s="74"/>
      <c r="D189" s="28"/>
      <c r="E189" s="28"/>
      <c r="F189" s="28"/>
      <c r="G189" s="28"/>
      <c r="H189" s="28"/>
      <c r="I189" s="65"/>
      <c r="J189" s="99"/>
      <c r="K189" s="65"/>
    </row>
    <row r="190" spans="1:12" ht="24">
      <c r="A190" s="28"/>
      <c r="B190" s="28"/>
      <c r="C190" s="28"/>
      <c r="D190" s="28"/>
      <c r="E190" s="28"/>
      <c r="F190" s="28"/>
      <c r="G190" s="28"/>
      <c r="H190" s="28"/>
      <c r="I190" s="65"/>
      <c r="J190" s="99"/>
      <c r="K190" s="65"/>
    </row>
    <row r="191" spans="1:12" ht="24">
      <c r="A191" s="113"/>
      <c r="B191" s="28"/>
      <c r="C191" s="74"/>
      <c r="D191" s="34"/>
      <c r="E191" s="185"/>
      <c r="F191" s="185"/>
      <c r="G191" s="185"/>
      <c r="H191" s="185"/>
      <c r="I191" s="74"/>
      <c r="J191" s="99"/>
      <c r="K191" s="28"/>
    </row>
    <row r="192" spans="1:12" ht="24">
      <c r="A192" s="74"/>
      <c r="B192" s="28"/>
      <c r="C192" s="74"/>
      <c r="D192" s="28"/>
      <c r="E192" s="34"/>
      <c r="F192" s="34"/>
      <c r="G192" s="34"/>
      <c r="H192" s="34"/>
      <c r="I192" s="74"/>
      <c r="J192" s="99"/>
      <c r="K192" s="65"/>
    </row>
    <row r="193" spans="1:11" ht="24">
      <c r="A193" s="74"/>
      <c r="B193" s="28"/>
      <c r="C193" s="74"/>
      <c r="D193" s="28"/>
      <c r="E193" s="28"/>
      <c r="F193" s="28"/>
      <c r="G193" s="28"/>
      <c r="H193" s="28"/>
      <c r="I193" s="65"/>
      <c r="J193" s="99"/>
      <c r="K193" s="65"/>
    </row>
    <row r="194" spans="1:11" ht="24">
      <c r="A194" s="28"/>
      <c r="B194" s="28"/>
      <c r="C194" s="28"/>
      <c r="D194" s="28"/>
      <c r="E194" s="28"/>
      <c r="F194" s="28"/>
      <c r="G194" s="28"/>
      <c r="H194" s="28"/>
      <c r="I194" s="65"/>
      <c r="J194" s="99"/>
      <c r="K194" s="65"/>
    </row>
    <row r="195" spans="1:11" ht="24">
      <c r="A195" s="28"/>
      <c r="B195" s="28"/>
      <c r="C195" s="28"/>
      <c r="D195" s="28"/>
      <c r="E195" s="28"/>
      <c r="F195" s="28"/>
      <c r="G195" s="28"/>
      <c r="H195" s="28"/>
      <c r="I195" s="65"/>
      <c r="J195" s="99"/>
      <c r="K195" s="65"/>
    </row>
    <row r="196" spans="1:11" ht="24">
      <c r="A196" s="28"/>
      <c r="B196" s="28"/>
      <c r="C196" s="28"/>
      <c r="D196" s="28"/>
      <c r="E196" s="28"/>
      <c r="F196" s="28"/>
      <c r="G196" s="28"/>
      <c r="H196" s="28"/>
      <c r="I196" s="65"/>
      <c r="J196" s="99"/>
      <c r="K196" s="65"/>
    </row>
    <row r="197" spans="1:11" ht="24">
      <c r="A197" s="113"/>
      <c r="B197" s="28"/>
      <c r="C197" s="74"/>
      <c r="D197" s="28"/>
      <c r="E197" s="28"/>
      <c r="F197" s="244"/>
      <c r="G197" s="244"/>
      <c r="H197" s="244"/>
      <c r="I197" s="28"/>
      <c r="J197" s="99"/>
      <c r="K197" s="28"/>
    </row>
    <row r="198" spans="1:11" ht="24">
      <c r="A198" s="74"/>
      <c r="B198" s="28"/>
      <c r="C198" s="74"/>
      <c r="D198" s="28"/>
      <c r="E198" s="28"/>
      <c r="F198" s="34"/>
      <c r="G198" s="34"/>
      <c r="H198" s="34"/>
      <c r="I198" s="28"/>
      <c r="J198" s="99"/>
      <c r="K198" s="28"/>
    </row>
    <row r="199" spans="1:11" ht="24">
      <c r="A199" s="74"/>
      <c r="B199" s="28"/>
      <c r="C199" s="74"/>
      <c r="D199" s="28"/>
      <c r="E199" s="28"/>
      <c r="F199" s="28"/>
      <c r="G199" s="28"/>
      <c r="H199" s="28"/>
      <c r="I199" s="65"/>
      <c r="J199" s="99"/>
      <c r="K199" s="28"/>
    </row>
    <row r="200" spans="1:11" ht="24">
      <c r="A200" s="74"/>
      <c r="B200" s="28"/>
      <c r="C200" s="74"/>
      <c r="D200" s="28"/>
      <c r="E200" s="28"/>
      <c r="F200" s="28"/>
      <c r="G200" s="28"/>
      <c r="H200" s="28"/>
      <c r="I200" s="65"/>
      <c r="J200" s="99"/>
      <c r="K200" s="28"/>
    </row>
    <row r="201" spans="1:11" ht="24">
      <c r="A201" s="113"/>
      <c r="B201" s="28"/>
      <c r="C201" s="74"/>
      <c r="D201" s="28"/>
      <c r="E201" s="244"/>
      <c r="F201" s="244"/>
      <c r="G201" s="244"/>
      <c r="H201" s="244"/>
      <c r="I201" s="28"/>
      <c r="J201" s="99"/>
      <c r="K201" s="28"/>
    </row>
    <row r="202" spans="1:11" ht="24">
      <c r="A202" s="74"/>
      <c r="B202" s="28"/>
      <c r="C202" s="74"/>
      <c r="D202" s="28"/>
      <c r="E202" s="34"/>
      <c r="F202" s="34"/>
      <c r="G202" s="34"/>
      <c r="H202" s="34"/>
      <c r="I202" s="28"/>
      <c r="J202" s="99"/>
      <c r="K202" s="28"/>
    </row>
    <row r="203" spans="1:11" ht="24">
      <c r="A203" s="74"/>
      <c r="B203" s="28"/>
      <c r="C203" s="74"/>
      <c r="D203" s="28"/>
      <c r="E203" s="28"/>
      <c r="F203" s="28"/>
      <c r="G203" s="28"/>
      <c r="H203" s="28"/>
      <c r="I203" s="65"/>
      <c r="J203" s="99"/>
      <c r="K203" s="28"/>
    </row>
    <row r="204" spans="1:11" ht="24">
      <c r="A204" s="74"/>
      <c r="B204" s="28"/>
      <c r="C204" s="74"/>
      <c r="D204" s="28"/>
      <c r="E204" s="28"/>
      <c r="F204" s="28"/>
      <c r="G204" s="28"/>
      <c r="H204" s="28"/>
      <c r="I204" s="65"/>
      <c r="J204" s="99"/>
      <c r="K204" s="28"/>
    </row>
    <row r="205" spans="1:11" ht="24">
      <c r="A205" s="113"/>
      <c r="B205" s="74"/>
      <c r="C205" s="74"/>
      <c r="D205" s="74"/>
      <c r="E205" s="245"/>
      <c r="F205" s="245"/>
      <c r="G205" s="245"/>
      <c r="H205" s="245"/>
      <c r="I205" s="74"/>
      <c r="J205" s="99"/>
      <c r="K205" s="74"/>
    </row>
    <row r="206" spans="1:11" ht="24">
      <c r="A206" s="74"/>
      <c r="B206" s="74"/>
      <c r="C206" s="74"/>
      <c r="D206" s="74"/>
      <c r="E206" s="113"/>
      <c r="F206" s="249"/>
      <c r="G206" s="249"/>
      <c r="H206" s="113"/>
      <c r="I206" s="74"/>
      <c r="J206" s="99"/>
      <c r="K206" s="74"/>
    </row>
    <row r="207" spans="1:11" ht="24">
      <c r="A207" s="74"/>
      <c r="B207" s="74"/>
      <c r="C207" s="74"/>
      <c r="D207" s="74"/>
      <c r="E207" s="74"/>
      <c r="F207" s="74"/>
      <c r="G207" s="74"/>
      <c r="H207" s="74"/>
      <c r="I207" s="184"/>
      <c r="J207" s="99"/>
      <c r="K207" s="74"/>
    </row>
    <row r="208" spans="1:11" ht="24">
      <c r="A208" s="74"/>
      <c r="B208" s="74"/>
      <c r="C208" s="74"/>
      <c r="D208" s="28"/>
      <c r="E208" s="28"/>
      <c r="F208" s="28"/>
      <c r="G208" s="28"/>
      <c r="H208" s="28"/>
      <c r="I208" s="65"/>
      <c r="J208" s="99"/>
      <c r="K208" s="28"/>
    </row>
    <row r="209" spans="1:11" ht="24">
      <c r="A209" s="74"/>
      <c r="B209" s="74"/>
      <c r="C209" s="74"/>
      <c r="D209" s="28"/>
      <c r="E209" s="28"/>
      <c r="F209" s="28"/>
      <c r="G209" s="28"/>
      <c r="H209" s="28"/>
      <c r="I209" s="65"/>
      <c r="J209" s="99"/>
      <c r="K209" s="28"/>
    </row>
    <row r="210" spans="1:11" ht="24">
      <c r="A210" s="113"/>
      <c r="B210" s="74"/>
      <c r="C210" s="74"/>
      <c r="D210" s="34"/>
      <c r="E210" s="185"/>
      <c r="F210" s="28"/>
      <c r="G210" s="28"/>
      <c r="H210" s="28"/>
      <c r="I210" s="28"/>
      <c r="J210" s="99"/>
      <c r="K210" s="74"/>
    </row>
    <row r="211" spans="1:11" ht="24">
      <c r="A211" s="74"/>
      <c r="B211" s="74"/>
      <c r="C211" s="74"/>
      <c r="D211" s="28"/>
      <c r="E211" s="113"/>
      <c r="F211" s="28"/>
      <c r="G211" s="28"/>
      <c r="H211" s="28"/>
      <c r="I211" s="65"/>
      <c r="J211" s="99"/>
      <c r="K211" s="28"/>
    </row>
    <row r="212" spans="1:11" ht="24">
      <c r="A212" s="74"/>
      <c r="B212" s="74"/>
      <c r="C212" s="74"/>
      <c r="D212" s="28"/>
      <c r="E212" s="28"/>
      <c r="F212" s="28"/>
      <c r="G212" s="28"/>
      <c r="H212" s="28"/>
      <c r="I212" s="65"/>
      <c r="J212" s="99"/>
      <c r="K212" s="28"/>
    </row>
    <row r="213" spans="1:11" ht="24">
      <c r="A213" s="113"/>
      <c r="B213" s="74"/>
      <c r="C213" s="74"/>
      <c r="D213" s="113"/>
      <c r="E213" s="246"/>
      <c r="F213" s="246"/>
      <c r="G213" s="246"/>
      <c r="H213" s="246"/>
      <c r="I213" s="74"/>
      <c r="J213" s="99"/>
      <c r="K213" s="74"/>
    </row>
    <row r="214" spans="1:11" ht="24">
      <c r="A214" s="74"/>
      <c r="B214" s="74"/>
      <c r="C214" s="74"/>
      <c r="D214" s="74"/>
      <c r="E214" s="113"/>
      <c r="F214" s="113"/>
      <c r="G214" s="113"/>
      <c r="H214" s="113"/>
      <c r="I214" s="74"/>
      <c r="J214" s="99"/>
      <c r="K214" s="74"/>
    </row>
    <row r="215" spans="1:11" ht="24">
      <c r="A215" s="74"/>
      <c r="B215" s="74"/>
      <c r="C215" s="74"/>
      <c r="D215" s="74"/>
      <c r="E215" s="74"/>
      <c r="F215" s="74"/>
      <c r="G215" s="74"/>
      <c r="H215" s="74"/>
      <c r="I215" s="74"/>
      <c r="J215" s="99"/>
      <c r="K215" s="74"/>
    </row>
    <row r="216" spans="1:11" ht="24">
      <c r="A216" s="113"/>
      <c r="B216" s="74"/>
      <c r="C216" s="74"/>
      <c r="D216" s="74"/>
      <c r="E216" s="185"/>
      <c r="F216" s="185"/>
      <c r="G216" s="185"/>
      <c r="H216" s="185"/>
      <c r="I216" s="74"/>
      <c r="J216" s="99"/>
      <c r="K216" s="74"/>
    </row>
    <row r="217" spans="1:11" ht="24">
      <c r="A217" s="74"/>
      <c r="B217" s="74"/>
      <c r="C217" s="74"/>
      <c r="D217" s="74"/>
      <c r="E217" s="34"/>
      <c r="F217" s="34"/>
      <c r="G217" s="34"/>
      <c r="H217" s="34"/>
      <c r="I217" s="74"/>
      <c r="J217" s="99"/>
      <c r="K217" s="74"/>
    </row>
    <row r="218" spans="1:11" ht="24">
      <c r="A218" s="74"/>
      <c r="B218" s="74"/>
      <c r="C218" s="74"/>
      <c r="D218" s="74"/>
      <c r="E218" s="74"/>
      <c r="F218" s="74"/>
      <c r="G218" s="74"/>
      <c r="H218" s="74"/>
      <c r="I218" s="184"/>
      <c r="J218" s="99"/>
      <c r="K218" s="74"/>
    </row>
    <row r="219" spans="1:11" ht="24">
      <c r="A219" s="74"/>
      <c r="B219" s="74"/>
      <c r="C219" s="74"/>
      <c r="D219" s="74"/>
      <c r="E219" s="74"/>
      <c r="F219" s="74"/>
      <c r="G219" s="74"/>
      <c r="H219" s="74"/>
      <c r="I219" s="184"/>
      <c r="J219" s="99"/>
      <c r="K219" s="74"/>
    </row>
    <row r="220" spans="1:11" ht="24">
      <c r="A220" s="74"/>
      <c r="B220" s="74"/>
      <c r="C220" s="74"/>
      <c r="D220" s="74"/>
      <c r="E220" s="74"/>
      <c r="F220" s="74"/>
      <c r="G220" s="74"/>
      <c r="H220" s="74"/>
      <c r="I220" s="184"/>
      <c r="J220" s="99"/>
      <c r="K220" s="74"/>
    </row>
    <row r="221" spans="1:11" ht="24">
      <c r="A221" s="34"/>
      <c r="B221" s="28"/>
      <c r="C221" s="74"/>
      <c r="D221" s="34"/>
      <c r="E221" s="185"/>
      <c r="F221" s="28"/>
      <c r="G221" s="28"/>
      <c r="H221" s="185"/>
      <c r="I221" s="74"/>
      <c r="J221" s="99"/>
      <c r="K221" s="28"/>
    </row>
    <row r="222" spans="1:11" ht="24">
      <c r="A222" s="28"/>
      <c r="B222" s="28"/>
      <c r="C222" s="74"/>
      <c r="D222" s="28"/>
      <c r="E222" s="34"/>
      <c r="F222" s="28"/>
      <c r="G222" s="28"/>
      <c r="H222" s="34"/>
      <c r="I222" s="74"/>
      <c r="J222" s="99"/>
      <c r="K222" s="65"/>
    </row>
    <row r="223" spans="1:11" ht="24">
      <c r="A223" s="28"/>
      <c r="B223" s="28"/>
      <c r="C223" s="74"/>
      <c r="D223" s="28"/>
      <c r="E223" s="28"/>
      <c r="F223" s="28"/>
      <c r="G223" s="28"/>
      <c r="H223" s="28"/>
      <c r="I223" s="65"/>
      <c r="J223" s="99"/>
      <c r="K223" s="65"/>
    </row>
    <row r="224" spans="1:11" ht="24">
      <c r="A224" s="28"/>
      <c r="B224" s="28"/>
      <c r="C224" s="28"/>
      <c r="D224" s="28"/>
      <c r="E224" s="28"/>
      <c r="F224" s="28"/>
      <c r="G224" s="28"/>
      <c r="H224" s="28"/>
      <c r="I224" s="65"/>
      <c r="J224" s="99"/>
      <c r="K224" s="65"/>
    </row>
    <row r="225" spans="1:11" ht="24">
      <c r="A225" s="34"/>
      <c r="B225" s="28"/>
      <c r="C225" s="74"/>
      <c r="D225" s="28"/>
      <c r="E225" s="185"/>
      <c r="F225" s="28"/>
      <c r="G225" s="28"/>
      <c r="H225" s="185"/>
      <c r="I225" s="28"/>
      <c r="J225" s="99"/>
      <c r="K225" s="28"/>
    </row>
    <row r="226" spans="1:11" ht="24">
      <c r="A226" s="28"/>
      <c r="B226" s="28"/>
      <c r="C226" s="74"/>
      <c r="D226" s="28"/>
      <c r="E226" s="34"/>
      <c r="F226" s="28"/>
      <c r="G226" s="28"/>
      <c r="H226" s="34"/>
      <c r="I226" s="28"/>
      <c r="J226" s="99"/>
      <c r="K226" s="28"/>
    </row>
    <row r="227" spans="1:11" ht="24">
      <c r="A227" s="28"/>
      <c r="B227" s="28"/>
      <c r="C227" s="74"/>
      <c r="D227" s="28"/>
      <c r="E227" s="28"/>
      <c r="F227" s="28"/>
      <c r="G227" s="28"/>
      <c r="H227" s="28"/>
      <c r="I227" s="65"/>
      <c r="J227" s="99"/>
      <c r="K227" s="28"/>
    </row>
    <row r="228" spans="1:11" ht="24">
      <c r="A228" s="28"/>
      <c r="B228" s="28"/>
      <c r="C228" s="74"/>
      <c r="D228" s="28"/>
      <c r="E228" s="28"/>
      <c r="F228" s="28"/>
      <c r="G228" s="28"/>
      <c r="H228" s="28"/>
      <c r="I228" s="65"/>
      <c r="J228" s="99"/>
      <c r="K228" s="28"/>
    </row>
    <row r="229" spans="1:11" ht="24">
      <c r="A229" s="28"/>
      <c r="B229" s="28"/>
      <c r="C229" s="74"/>
      <c r="D229" s="28"/>
      <c r="E229" s="28"/>
      <c r="F229" s="28"/>
      <c r="G229" s="28"/>
      <c r="H229" s="28"/>
      <c r="I229" s="65"/>
      <c r="J229" s="99"/>
      <c r="K229" s="28"/>
    </row>
    <row r="230" spans="1:11" ht="24">
      <c r="A230" s="34"/>
      <c r="B230" s="28"/>
      <c r="C230" s="74"/>
      <c r="D230" s="34"/>
      <c r="E230" s="185"/>
      <c r="F230" s="28"/>
      <c r="G230" s="28"/>
      <c r="H230" s="185"/>
      <c r="I230" s="74"/>
      <c r="J230" s="99"/>
      <c r="K230" s="28"/>
    </row>
    <row r="231" spans="1:11" ht="24">
      <c r="A231" s="28"/>
      <c r="B231" s="28"/>
      <c r="C231" s="74"/>
      <c r="D231" s="28"/>
      <c r="E231" s="34"/>
      <c r="F231" s="28"/>
      <c r="G231" s="28"/>
      <c r="H231" s="34"/>
      <c r="I231" s="74"/>
      <c r="J231" s="99"/>
      <c r="K231" s="65"/>
    </row>
    <row r="232" spans="1:11" ht="24">
      <c r="A232" s="28"/>
      <c r="B232" s="28"/>
      <c r="C232" s="74"/>
      <c r="D232" s="28"/>
      <c r="E232" s="34"/>
      <c r="F232" s="28"/>
      <c r="G232" s="28"/>
      <c r="H232" s="28"/>
      <c r="I232" s="65"/>
      <c r="J232" s="99"/>
      <c r="K232" s="65"/>
    </row>
    <row r="233" spans="1:11" ht="24">
      <c r="A233" s="28"/>
      <c r="B233" s="28"/>
      <c r="C233" s="28"/>
      <c r="D233" s="28"/>
      <c r="E233" s="34"/>
      <c r="F233" s="28"/>
      <c r="G233" s="28"/>
      <c r="H233" s="28"/>
      <c r="I233" s="65"/>
      <c r="J233" s="99"/>
      <c r="K233" s="65"/>
    </row>
    <row r="234" spans="1:11" ht="24">
      <c r="A234" s="28"/>
      <c r="B234" s="28"/>
      <c r="C234" s="28"/>
      <c r="D234" s="28"/>
      <c r="E234" s="34"/>
      <c r="F234" s="28"/>
      <c r="G234" s="28"/>
      <c r="H234" s="28"/>
      <c r="I234" s="65"/>
      <c r="J234" s="99"/>
      <c r="K234" s="65"/>
    </row>
    <row r="235" spans="1:11" ht="24">
      <c r="A235" s="34"/>
      <c r="B235" s="28"/>
      <c r="C235" s="74"/>
      <c r="D235" s="34"/>
      <c r="E235" s="185"/>
      <c r="F235" s="185"/>
      <c r="G235" s="185"/>
      <c r="H235" s="28"/>
      <c r="I235" s="74"/>
      <c r="J235" s="99"/>
      <c r="K235" s="28"/>
    </row>
    <row r="236" spans="1:11" ht="24">
      <c r="A236" s="28"/>
      <c r="B236" s="28"/>
      <c r="C236" s="74"/>
      <c r="D236" s="28"/>
      <c r="E236" s="34"/>
      <c r="F236" s="34"/>
      <c r="G236" s="34"/>
      <c r="H236" s="28"/>
      <c r="I236" s="74"/>
      <c r="J236" s="99"/>
      <c r="K236" s="65"/>
    </row>
    <row r="237" spans="1:11" ht="24">
      <c r="A237" s="28"/>
      <c r="B237" s="28"/>
      <c r="C237" s="74"/>
      <c r="D237" s="28"/>
      <c r="E237" s="34"/>
      <c r="F237" s="28"/>
      <c r="G237" s="28"/>
      <c r="H237" s="28"/>
      <c r="I237" s="65"/>
      <c r="J237" s="99"/>
      <c r="K237" s="65"/>
    </row>
    <row r="238" spans="1:11" ht="24">
      <c r="A238" s="28"/>
      <c r="B238" s="28"/>
      <c r="C238" s="28"/>
      <c r="D238" s="28"/>
      <c r="E238" s="34"/>
      <c r="F238" s="28"/>
      <c r="G238" s="28"/>
      <c r="H238" s="28"/>
      <c r="I238" s="65"/>
      <c r="J238" s="99"/>
      <c r="K238" s="65"/>
    </row>
    <row r="239" spans="1:11" ht="24">
      <c r="A239" s="34"/>
      <c r="B239" s="28"/>
      <c r="C239" s="74"/>
      <c r="D239" s="34"/>
      <c r="E239" s="185"/>
      <c r="F239" s="185"/>
      <c r="G239" s="185"/>
      <c r="H239" s="28"/>
      <c r="I239" s="74"/>
      <c r="J239" s="99"/>
      <c r="K239" s="28"/>
    </row>
    <row r="240" spans="1:11" ht="24">
      <c r="A240" s="28"/>
      <c r="B240" s="28"/>
      <c r="C240" s="74"/>
      <c r="D240" s="28"/>
      <c r="E240" s="34"/>
      <c r="F240" s="34"/>
      <c r="G240" s="34"/>
      <c r="H240" s="28"/>
      <c r="I240" s="74"/>
      <c r="J240" s="99"/>
      <c r="K240" s="65"/>
    </row>
    <row r="241" spans="1:11" ht="24">
      <c r="A241" s="28"/>
      <c r="B241" s="28"/>
      <c r="C241" s="74"/>
      <c r="D241" s="28"/>
      <c r="E241" s="34"/>
      <c r="F241" s="28"/>
      <c r="G241" s="28"/>
      <c r="H241" s="28"/>
      <c r="I241" s="65"/>
      <c r="J241" s="99"/>
      <c r="K241" s="65"/>
    </row>
    <row r="242" spans="1:11" ht="24">
      <c r="A242" s="28"/>
      <c r="B242" s="28"/>
      <c r="C242" s="28"/>
      <c r="D242" s="28"/>
      <c r="E242" s="34"/>
      <c r="F242" s="28"/>
      <c r="G242" s="28"/>
      <c r="H242" s="28"/>
      <c r="I242" s="65"/>
      <c r="J242" s="99"/>
      <c r="K242" s="65"/>
    </row>
    <row r="243" spans="1:11" ht="24">
      <c r="A243" s="34"/>
      <c r="B243" s="28"/>
      <c r="C243" s="74"/>
      <c r="D243" s="28"/>
      <c r="E243" s="185"/>
      <c r="F243" s="185"/>
      <c r="G243" s="185"/>
      <c r="H243" s="28"/>
      <c r="I243" s="28"/>
      <c r="J243" s="99"/>
      <c r="K243" s="28"/>
    </row>
    <row r="244" spans="1:11" ht="24">
      <c r="A244" s="28"/>
      <c r="B244" s="28"/>
      <c r="C244" s="74"/>
      <c r="D244" s="28"/>
      <c r="E244" s="34"/>
      <c r="F244" s="34"/>
      <c r="G244" s="34"/>
      <c r="H244" s="28"/>
      <c r="I244" s="28"/>
      <c r="J244" s="99"/>
      <c r="K244" s="28"/>
    </row>
    <row r="245" spans="1:11" ht="24">
      <c r="A245" s="28"/>
      <c r="B245" s="28"/>
      <c r="C245" s="74"/>
      <c r="D245" s="28"/>
      <c r="E245" s="28"/>
      <c r="F245" s="28"/>
      <c r="G245" s="28"/>
      <c r="H245" s="28"/>
      <c r="I245" s="65"/>
      <c r="J245" s="99"/>
      <c r="K245" s="28"/>
    </row>
    <row r="246" spans="1:11" ht="24">
      <c r="A246" s="28"/>
      <c r="B246" s="28"/>
      <c r="C246" s="74"/>
      <c r="D246" s="28"/>
      <c r="E246" s="28"/>
      <c r="F246" s="28"/>
      <c r="G246" s="28"/>
      <c r="H246" s="28"/>
      <c r="I246" s="65"/>
      <c r="J246" s="99"/>
      <c r="K246" s="28"/>
    </row>
    <row r="247" spans="1:11" ht="24">
      <c r="A247" s="28"/>
      <c r="B247" s="28"/>
      <c r="C247" s="74"/>
      <c r="D247" s="28"/>
      <c r="E247" s="28"/>
      <c r="F247" s="28"/>
      <c r="G247" s="28"/>
      <c r="H247" s="28"/>
      <c r="I247" s="65"/>
      <c r="J247" s="99"/>
      <c r="K247" s="28"/>
    </row>
    <row r="248" spans="1:11" ht="24">
      <c r="A248" s="34"/>
      <c r="B248" s="28"/>
      <c r="C248" s="74"/>
      <c r="D248" s="34"/>
      <c r="E248" s="185"/>
      <c r="F248" s="185"/>
      <c r="G248" s="185"/>
      <c r="H248" s="28"/>
      <c r="I248" s="74"/>
      <c r="J248" s="99"/>
      <c r="K248" s="28"/>
    </row>
    <row r="249" spans="1:11" ht="24">
      <c r="A249" s="28"/>
      <c r="B249" s="28"/>
      <c r="C249" s="74"/>
      <c r="D249" s="28"/>
      <c r="E249" s="34"/>
      <c r="F249" s="34"/>
      <c r="G249" s="34"/>
      <c r="H249" s="28"/>
      <c r="I249" s="74"/>
      <c r="J249" s="99"/>
      <c r="K249" s="65"/>
    </row>
    <row r="250" spans="1:11" ht="24">
      <c r="A250" s="28"/>
      <c r="B250" s="28"/>
      <c r="C250" s="74"/>
      <c r="D250" s="28"/>
      <c r="E250" s="34"/>
      <c r="F250" s="28"/>
      <c r="G250" s="28"/>
      <c r="H250" s="28"/>
      <c r="I250" s="65"/>
      <c r="J250" s="99"/>
      <c r="K250" s="65"/>
    </row>
    <row r="251" spans="1:11" ht="24">
      <c r="A251" s="28"/>
      <c r="B251" s="28"/>
      <c r="C251" s="28"/>
      <c r="D251" s="28"/>
      <c r="E251" s="34"/>
      <c r="F251" s="28"/>
      <c r="G251" s="28"/>
      <c r="H251" s="28"/>
      <c r="I251" s="65"/>
      <c r="J251" s="99"/>
      <c r="K251" s="65"/>
    </row>
    <row r="252" spans="1:11" ht="24">
      <c r="A252" s="28"/>
      <c r="B252" s="28"/>
      <c r="C252" s="28"/>
      <c r="D252" s="28"/>
      <c r="E252" s="34"/>
      <c r="F252" s="28"/>
      <c r="G252" s="28"/>
      <c r="H252" s="28"/>
      <c r="I252" s="65"/>
      <c r="J252" s="99"/>
      <c r="K252" s="65"/>
    </row>
    <row r="253" spans="1:11" ht="24">
      <c r="A253" s="28"/>
      <c r="B253" s="28"/>
      <c r="C253" s="28"/>
      <c r="D253" s="28"/>
      <c r="E253" s="34"/>
      <c r="F253" s="28"/>
      <c r="G253" s="28"/>
      <c r="H253" s="28"/>
      <c r="I253" s="65"/>
      <c r="J253" s="99"/>
      <c r="K253" s="65"/>
    </row>
    <row r="254" spans="1:11" ht="24">
      <c r="A254" s="34"/>
      <c r="B254" s="28"/>
      <c r="C254" s="74"/>
      <c r="D254" s="34"/>
      <c r="E254" s="28"/>
      <c r="F254" s="185"/>
      <c r="G254" s="185"/>
      <c r="H254" s="185"/>
      <c r="I254" s="74"/>
      <c r="J254" s="74"/>
      <c r="K254" s="28"/>
    </row>
    <row r="255" spans="1:11" ht="24">
      <c r="A255" s="28"/>
      <c r="B255" s="28"/>
      <c r="C255" s="74"/>
      <c r="D255" s="28"/>
      <c r="E255" s="28"/>
      <c r="F255" s="34"/>
      <c r="G255" s="34"/>
      <c r="H255" s="34"/>
      <c r="I255" s="74"/>
      <c r="J255" s="74"/>
      <c r="K255" s="65"/>
    </row>
    <row r="256" spans="1:11" ht="24">
      <c r="A256" s="28"/>
      <c r="B256" s="28"/>
      <c r="C256" s="28"/>
      <c r="D256" s="28"/>
      <c r="E256" s="28"/>
      <c r="F256" s="28"/>
      <c r="G256" s="28"/>
      <c r="H256" s="28"/>
      <c r="I256" s="65"/>
      <c r="J256" s="243"/>
      <c r="K256" s="65"/>
    </row>
    <row r="257" spans="1:11" ht="24">
      <c r="A257" s="34"/>
      <c r="B257" s="28"/>
      <c r="C257" s="74"/>
      <c r="D257" s="28"/>
      <c r="E257" s="185"/>
      <c r="F257" s="28"/>
      <c r="G257" s="28"/>
      <c r="H257" s="28"/>
      <c r="I257" s="28"/>
      <c r="J257" s="99"/>
      <c r="K257" s="28"/>
    </row>
    <row r="258" spans="1:11" ht="24">
      <c r="A258" s="28"/>
      <c r="B258" s="28"/>
      <c r="C258" s="74"/>
      <c r="D258" s="28"/>
      <c r="E258" s="34"/>
      <c r="F258" s="28"/>
      <c r="G258" s="28"/>
      <c r="H258" s="28"/>
      <c r="I258" s="28"/>
      <c r="J258" s="99"/>
      <c r="K258" s="28"/>
    </row>
    <row r="259" spans="1:11" ht="24">
      <c r="A259" s="28"/>
      <c r="B259" s="28"/>
      <c r="C259" s="74"/>
      <c r="D259" s="28"/>
      <c r="E259" s="28"/>
      <c r="F259" s="28"/>
      <c r="G259" s="28"/>
      <c r="H259" s="28"/>
      <c r="I259" s="65"/>
      <c r="J259" s="99"/>
      <c r="K259" s="28"/>
    </row>
    <row r="260" spans="1:11" ht="24">
      <c r="A260" s="28"/>
      <c r="B260" s="28"/>
      <c r="C260" s="74"/>
      <c r="D260" s="28"/>
      <c r="E260" s="28"/>
      <c r="F260" s="28"/>
      <c r="G260" s="28"/>
      <c r="H260" s="28"/>
      <c r="I260" s="65"/>
      <c r="J260" s="99"/>
      <c r="K260" s="28"/>
    </row>
    <row r="261" spans="1:11" ht="24">
      <c r="A261" s="28"/>
      <c r="B261" s="28"/>
      <c r="C261" s="74"/>
      <c r="D261" s="28"/>
      <c r="E261" s="28"/>
      <c r="F261" s="28"/>
      <c r="G261" s="28"/>
      <c r="H261" s="28"/>
      <c r="I261" s="65"/>
      <c r="J261" s="99"/>
      <c r="K261" s="28"/>
    </row>
    <row r="262" spans="1:11" ht="24">
      <c r="A262" s="34"/>
      <c r="B262" s="28"/>
      <c r="C262" s="74"/>
      <c r="D262" s="28"/>
      <c r="E262" s="185"/>
      <c r="F262" s="185"/>
      <c r="G262" s="185"/>
      <c r="H262" s="28"/>
      <c r="I262" s="28"/>
      <c r="J262" s="99"/>
      <c r="K262" s="28"/>
    </row>
    <row r="263" spans="1:11" ht="24">
      <c r="A263" s="28"/>
      <c r="B263" s="28"/>
      <c r="C263" s="74"/>
      <c r="D263" s="28"/>
      <c r="E263" s="28"/>
      <c r="F263" s="34"/>
      <c r="G263" s="34"/>
      <c r="H263" s="28"/>
      <c r="I263" s="28"/>
      <c r="J263" s="99"/>
      <c r="K263" s="28"/>
    </row>
    <row r="264" spans="1:11" ht="24">
      <c r="A264" s="28"/>
      <c r="B264" s="28"/>
      <c r="C264" s="74"/>
      <c r="D264" s="28"/>
      <c r="E264" s="28"/>
      <c r="F264" s="28"/>
      <c r="G264" s="28"/>
      <c r="H264" s="28"/>
      <c r="I264" s="65"/>
      <c r="J264" s="99"/>
      <c r="K264" s="28"/>
    </row>
    <row r="265" spans="1:11" ht="24">
      <c r="A265" s="28"/>
      <c r="B265" s="28"/>
      <c r="C265" s="74"/>
      <c r="D265" s="28"/>
      <c r="E265" s="28"/>
      <c r="F265" s="28"/>
      <c r="G265" s="28"/>
      <c r="H265" s="28"/>
      <c r="I265" s="65"/>
      <c r="J265" s="99"/>
      <c r="K265" s="28"/>
    </row>
    <row r="266" spans="1:11" ht="24">
      <c r="A266" s="28"/>
      <c r="B266" s="28"/>
      <c r="C266" s="74"/>
      <c r="D266" s="28"/>
      <c r="E266" s="28"/>
      <c r="F266" s="28"/>
      <c r="G266" s="28"/>
      <c r="H266" s="28"/>
      <c r="I266" s="65"/>
      <c r="J266" s="99"/>
      <c r="K266" s="28"/>
    </row>
    <row r="267" spans="1:11" ht="24">
      <c r="A267" s="34"/>
      <c r="B267" s="28"/>
      <c r="C267" s="74"/>
      <c r="D267" s="28"/>
      <c r="E267" s="185"/>
      <c r="F267" s="185"/>
      <c r="G267" s="185"/>
      <c r="H267" s="185"/>
      <c r="I267" s="28"/>
      <c r="J267" s="99"/>
      <c r="K267" s="28"/>
    </row>
    <row r="268" spans="1:11" ht="24">
      <c r="A268" s="28"/>
      <c r="B268" s="28"/>
      <c r="C268" s="74"/>
      <c r="D268" s="28"/>
      <c r="E268" s="34"/>
      <c r="F268" s="34"/>
      <c r="G268" s="34"/>
      <c r="H268" s="34"/>
      <c r="I268" s="28"/>
      <c r="J268" s="99"/>
      <c r="K268" s="28"/>
    </row>
    <row r="269" spans="1:11" ht="24">
      <c r="A269" s="28"/>
      <c r="B269" s="28"/>
      <c r="C269" s="74"/>
      <c r="D269" s="28"/>
      <c r="E269" s="28"/>
      <c r="F269" s="28"/>
      <c r="G269" s="28"/>
      <c r="H269" s="28"/>
      <c r="I269" s="65"/>
      <c r="J269" s="99"/>
      <c r="K269" s="28"/>
    </row>
    <row r="270" spans="1:11" ht="24">
      <c r="A270" s="28"/>
      <c r="B270" s="28"/>
      <c r="C270" s="74"/>
      <c r="D270" s="28"/>
      <c r="E270" s="28"/>
      <c r="F270" s="28"/>
      <c r="G270" s="28"/>
      <c r="H270" s="28"/>
      <c r="I270" s="65"/>
      <c r="J270" s="99"/>
      <c r="K270" s="28"/>
    </row>
    <row r="271" spans="1:11" ht="24">
      <c r="A271" s="28"/>
      <c r="B271" s="28"/>
      <c r="C271" s="74"/>
      <c r="D271" s="28"/>
      <c r="E271" s="28"/>
      <c r="F271" s="28"/>
      <c r="G271" s="28"/>
      <c r="H271" s="28"/>
      <c r="I271" s="65"/>
      <c r="J271" s="99"/>
      <c r="K271" s="28"/>
    </row>
    <row r="272" spans="1:11" ht="24">
      <c r="A272" s="28"/>
      <c r="B272" s="28"/>
      <c r="C272" s="74"/>
      <c r="D272" s="28"/>
      <c r="E272" s="28"/>
      <c r="F272" s="28"/>
      <c r="G272" s="28"/>
      <c r="H272" s="28"/>
      <c r="I272" s="65"/>
      <c r="J272" s="99"/>
      <c r="K272" s="28"/>
    </row>
    <row r="273" spans="1:11" ht="24">
      <c r="A273" s="113"/>
      <c r="B273" s="74"/>
      <c r="C273" s="74"/>
      <c r="D273" s="74"/>
      <c r="E273" s="245"/>
      <c r="F273" s="246"/>
      <c r="G273" s="246"/>
      <c r="H273" s="246"/>
      <c r="I273" s="74"/>
      <c r="J273" s="99"/>
      <c r="K273" s="74"/>
    </row>
    <row r="274" spans="1:11" ht="24">
      <c r="A274" s="74"/>
      <c r="B274" s="74"/>
      <c r="C274" s="74"/>
      <c r="D274" s="74"/>
      <c r="E274" s="113"/>
      <c r="F274" s="113"/>
      <c r="G274" s="113"/>
      <c r="H274" s="113"/>
      <c r="I274" s="74"/>
      <c r="J274" s="99"/>
      <c r="K274" s="74"/>
    </row>
    <row r="275" spans="1:11" ht="24">
      <c r="A275" s="28"/>
      <c r="B275" s="28"/>
      <c r="C275" s="74"/>
      <c r="D275" s="28"/>
      <c r="E275" s="28"/>
      <c r="F275" s="28"/>
      <c r="G275" s="28"/>
      <c r="H275" s="28"/>
      <c r="I275" s="65"/>
      <c r="J275" s="99"/>
      <c r="K275" s="28"/>
    </row>
    <row r="276" spans="1:11" ht="24">
      <c r="A276" s="28"/>
      <c r="B276" s="28"/>
      <c r="C276" s="74"/>
      <c r="D276" s="28"/>
      <c r="E276" s="28"/>
      <c r="F276" s="28"/>
      <c r="G276" s="28"/>
      <c r="H276" s="28"/>
      <c r="I276" s="65"/>
      <c r="J276" s="99"/>
      <c r="K276" s="28"/>
    </row>
    <row r="277" spans="1:11" ht="24">
      <c r="A277" s="28"/>
      <c r="B277" s="28"/>
      <c r="C277" s="74"/>
      <c r="D277" s="28"/>
      <c r="E277" s="28"/>
      <c r="F277" s="28"/>
      <c r="G277" s="28"/>
      <c r="H277" s="28"/>
      <c r="I277" s="65"/>
      <c r="J277" s="99"/>
      <c r="K277" s="28"/>
    </row>
    <row r="278" spans="1:11" ht="24">
      <c r="A278" s="34"/>
      <c r="B278" s="28"/>
      <c r="C278" s="74"/>
      <c r="D278" s="28"/>
      <c r="E278" s="185"/>
      <c r="F278" s="185"/>
      <c r="G278" s="185"/>
      <c r="H278" s="185"/>
      <c r="I278" s="28"/>
      <c r="J278" s="74"/>
      <c r="K278" s="28"/>
    </row>
    <row r="279" spans="1:11" ht="24">
      <c r="A279" s="28"/>
      <c r="B279" s="28"/>
      <c r="C279" s="74"/>
      <c r="D279" s="28"/>
      <c r="E279" s="34"/>
      <c r="F279" s="34"/>
      <c r="G279" s="34"/>
      <c r="H279" s="34"/>
      <c r="I279" s="28"/>
      <c r="J279" s="74"/>
      <c r="K279" s="28"/>
    </row>
    <row r="280" spans="1:11" ht="24">
      <c r="A280" s="28"/>
      <c r="B280" s="28"/>
      <c r="C280" s="74"/>
      <c r="D280" s="28"/>
      <c r="E280" s="28"/>
      <c r="F280" s="28"/>
      <c r="G280" s="28"/>
      <c r="H280" s="28"/>
      <c r="I280" s="28"/>
      <c r="J280" s="74"/>
      <c r="K280" s="28"/>
    </row>
    <row r="281" spans="1:11" ht="24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</row>
    <row r="282" spans="1:11" ht="24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</row>
    <row r="283" spans="1:11" ht="24">
      <c r="A283" s="34"/>
      <c r="B283" s="28"/>
      <c r="C283" s="74"/>
      <c r="D283" s="28"/>
      <c r="E283" s="185"/>
      <c r="F283" s="185"/>
      <c r="G283" s="185"/>
      <c r="H283" s="185"/>
      <c r="I283" s="28"/>
      <c r="J283" s="74"/>
      <c r="K283" s="28"/>
    </row>
    <row r="284" spans="1:11" ht="24">
      <c r="A284" s="28"/>
      <c r="B284" s="28"/>
      <c r="C284" s="74"/>
      <c r="D284" s="28"/>
      <c r="E284" s="34"/>
      <c r="F284" s="34"/>
      <c r="G284" s="34"/>
      <c r="H284" s="34"/>
      <c r="I284" s="28"/>
      <c r="J284" s="74"/>
      <c r="K284" s="28"/>
    </row>
    <row r="285" spans="1:11" ht="24">
      <c r="A285" s="28"/>
      <c r="B285" s="28"/>
      <c r="C285" s="74"/>
      <c r="D285" s="28"/>
      <c r="E285" s="28"/>
      <c r="F285" s="28"/>
      <c r="G285" s="28"/>
      <c r="H285" s="28"/>
      <c r="I285" s="28"/>
      <c r="J285" s="74"/>
      <c r="K285" s="28"/>
    </row>
    <row r="286" spans="1:11" ht="24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</row>
    <row r="287" spans="1:11" ht="24">
      <c r="A287" s="34"/>
      <c r="B287" s="28"/>
      <c r="C287" s="74"/>
      <c r="D287" s="28"/>
      <c r="E287" s="244"/>
      <c r="F287" s="244"/>
      <c r="G287" s="244"/>
      <c r="H287" s="244"/>
      <c r="I287" s="28"/>
      <c r="J287" s="74"/>
      <c r="K287" s="113"/>
    </row>
    <row r="288" spans="1:11" ht="24">
      <c r="A288" s="28"/>
      <c r="B288" s="28"/>
      <c r="C288" s="74"/>
      <c r="D288" s="28"/>
      <c r="E288" s="34"/>
      <c r="F288" s="34"/>
      <c r="G288" s="34"/>
      <c r="H288" s="34"/>
      <c r="I288" s="28"/>
      <c r="J288" s="74"/>
      <c r="K288" s="74"/>
    </row>
    <row r="289" spans="1:11" ht="24">
      <c r="A289" s="28"/>
      <c r="B289" s="28"/>
      <c r="C289" s="74"/>
      <c r="D289" s="28"/>
      <c r="E289" s="28"/>
      <c r="F289" s="28"/>
      <c r="G289" s="28"/>
      <c r="H289" s="28"/>
      <c r="I289" s="65"/>
      <c r="J289" s="74"/>
      <c r="K289" s="74"/>
    </row>
    <row r="290" spans="1:11" ht="24">
      <c r="A290" s="28"/>
      <c r="B290" s="28"/>
      <c r="C290" s="28"/>
      <c r="D290" s="28"/>
      <c r="E290" s="28"/>
      <c r="F290" s="28"/>
      <c r="G290" s="28"/>
      <c r="H290" s="28"/>
      <c r="I290" s="65"/>
      <c r="J290" s="74"/>
      <c r="K290" s="74"/>
    </row>
    <row r="291" spans="1:11" ht="24">
      <c r="A291" s="28"/>
      <c r="B291" s="28"/>
      <c r="C291" s="28"/>
      <c r="D291" s="28"/>
      <c r="E291" s="28"/>
      <c r="F291" s="28"/>
      <c r="G291" s="28"/>
      <c r="H291" s="28"/>
      <c r="I291" s="65"/>
      <c r="J291" s="65"/>
      <c r="K291" s="65"/>
    </row>
    <row r="292" spans="1:11" ht="24">
      <c r="A292" s="34"/>
      <c r="B292" s="28"/>
      <c r="C292" s="28"/>
      <c r="D292" s="34"/>
      <c r="E292" s="244"/>
      <c r="F292" s="28"/>
      <c r="G292" s="28"/>
      <c r="H292" s="28"/>
      <c r="I292" s="28"/>
      <c r="J292" s="74"/>
      <c r="K292" s="113"/>
    </row>
    <row r="293" spans="1:11" ht="24">
      <c r="A293" s="28"/>
      <c r="B293" s="28"/>
      <c r="C293" s="28"/>
      <c r="D293" s="28"/>
      <c r="E293" s="34"/>
      <c r="F293" s="28"/>
      <c r="G293" s="28"/>
      <c r="H293" s="28"/>
      <c r="I293" s="28"/>
      <c r="J293" s="74"/>
      <c r="K293" s="74"/>
    </row>
    <row r="294" spans="1:11" ht="24">
      <c r="A294" s="28"/>
      <c r="B294" s="28"/>
      <c r="C294" s="28"/>
      <c r="D294" s="28"/>
      <c r="E294" s="34"/>
      <c r="F294" s="28"/>
      <c r="G294" s="28"/>
      <c r="H294" s="28"/>
      <c r="I294" s="65"/>
      <c r="J294" s="74"/>
      <c r="K294" s="74"/>
    </row>
    <row r="295" spans="1:11" ht="24">
      <c r="A295" s="34"/>
      <c r="B295" s="99"/>
      <c r="C295" s="74"/>
      <c r="D295" s="113"/>
      <c r="E295" s="244"/>
      <c r="F295" s="28"/>
      <c r="G295" s="28"/>
      <c r="H295" s="28"/>
      <c r="I295" s="28"/>
      <c r="J295" s="74"/>
      <c r="K295" s="113"/>
    </row>
    <row r="296" spans="1:11" ht="24">
      <c r="A296" s="28"/>
      <c r="B296" s="74"/>
      <c r="C296" s="74"/>
      <c r="D296" s="113"/>
      <c r="E296" s="34"/>
      <c r="F296" s="28"/>
      <c r="G296" s="28"/>
      <c r="H296" s="28"/>
      <c r="I296" s="186"/>
      <c r="J296" s="74"/>
      <c r="K296" s="74"/>
    </row>
    <row r="297" spans="1:11" ht="24">
      <c r="A297" s="34"/>
      <c r="B297" s="28"/>
      <c r="C297" s="28"/>
      <c r="D297" s="113"/>
      <c r="E297" s="185"/>
      <c r="F297" s="185"/>
      <c r="G297" s="185"/>
      <c r="H297" s="185"/>
      <c r="I297" s="251"/>
      <c r="J297" s="251"/>
      <c r="K297" s="113"/>
    </row>
    <row r="298" spans="1:11" ht="24">
      <c r="A298" s="28"/>
      <c r="B298" s="28"/>
      <c r="C298" s="28"/>
      <c r="D298" s="28"/>
      <c r="E298" s="34"/>
      <c r="F298" s="34"/>
      <c r="G298" s="34"/>
      <c r="H298" s="34"/>
      <c r="I298" s="252"/>
      <c r="J298" s="252"/>
      <c r="K298" s="252"/>
    </row>
    <row r="299" spans="1:11" ht="24">
      <c r="A299" s="34"/>
      <c r="B299" s="28"/>
      <c r="C299" s="28"/>
      <c r="D299" s="113"/>
      <c r="E299" s="185"/>
      <c r="F299" s="28"/>
      <c r="G299" s="28"/>
      <c r="H299" s="28"/>
      <c r="I299" s="251"/>
      <c r="J299" s="251"/>
      <c r="K299" s="113"/>
    </row>
    <row r="300" spans="1:11" ht="24">
      <c r="A300" s="28"/>
      <c r="B300" s="28"/>
      <c r="C300" s="28"/>
      <c r="D300" s="28"/>
      <c r="E300" s="34"/>
      <c r="F300" s="28"/>
      <c r="G300" s="28"/>
      <c r="H300" s="28"/>
      <c r="I300" s="252"/>
      <c r="J300" s="252"/>
      <c r="K300" s="252"/>
    </row>
    <row r="301" spans="1:11" ht="24">
      <c r="A301" s="28"/>
      <c r="B301" s="28"/>
      <c r="C301" s="28"/>
      <c r="D301" s="28"/>
      <c r="E301" s="185"/>
      <c r="F301" s="28"/>
      <c r="G301" s="28"/>
      <c r="H301" s="28"/>
      <c r="I301" s="65"/>
      <c r="J301" s="65"/>
      <c r="K301" s="65"/>
    </row>
    <row r="302" spans="1:11" ht="24">
      <c r="A302" s="34"/>
      <c r="B302" s="28"/>
      <c r="C302" s="74"/>
      <c r="D302" s="113"/>
      <c r="E302" s="244"/>
      <c r="F302" s="28"/>
      <c r="G302" s="28"/>
      <c r="H302" s="28"/>
      <c r="I302" s="28"/>
      <c r="J302" s="74"/>
      <c r="K302" s="113"/>
    </row>
    <row r="303" spans="1:11" ht="24">
      <c r="A303" s="28"/>
      <c r="B303" s="28"/>
      <c r="C303" s="74"/>
      <c r="D303" s="113"/>
      <c r="E303" s="34"/>
      <c r="F303" s="28"/>
      <c r="G303" s="28"/>
      <c r="H303" s="28"/>
      <c r="I303" s="186"/>
      <c r="J303" s="74"/>
      <c r="K303" s="74"/>
    </row>
    <row r="304" spans="1:11" ht="24">
      <c r="A304" s="28"/>
      <c r="B304" s="28"/>
      <c r="C304" s="28"/>
      <c r="D304" s="28"/>
      <c r="E304" s="28"/>
      <c r="F304" s="28"/>
      <c r="G304" s="28"/>
      <c r="H304" s="28"/>
      <c r="I304" s="65"/>
      <c r="J304" s="65"/>
      <c r="K304" s="65"/>
    </row>
    <row r="305" spans="1:11" ht="24">
      <c r="A305" s="34"/>
      <c r="B305" s="28"/>
      <c r="C305" s="28"/>
      <c r="D305" s="113"/>
      <c r="E305" s="244"/>
      <c r="F305" s="28"/>
      <c r="G305" s="28"/>
      <c r="H305" s="28"/>
      <c r="I305" s="28"/>
      <c r="J305" s="186"/>
      <c r="K305" s="113"/>
    </row>
    <row r="306" spans="1:11" ht="24">
      <c r="A306" s="34"/>
      <c r="B306" s="28"/>
      <c r="C306" s="28"/>
      <c r="D306" s="113"/>
      <c r="E306" s="34"/>
      <c r="F306" s="28"/>
      <c r="G306" s="28"/>
      <c r="H306" s="28"/>
      <c r="I306" s="65"/>
      <c r="J306" s="186"/>
      <c r="K306" s="65"/>
    </row>
    <row r="307" spans="1:11" ht="24">
      <c r="A307" s="28"/>
      <c r="B307" s="28"/>
      <c r="C307" s="28"/>
      <c r="D307" s="28"/>
      <c r="E307" s="28"/>
      <c r="F307" s="28"/>
      <c r="G307" s="28"/>
      <c r="H307" s="28"/>
      <c r="I307" s="65"/>
      <c r="J307" s="186"/>
      <c r="K307" s="65"/>
    </row>
    <row r="308" spans="1:11" ht="24">
      <c r="A308" s="28"/>
      <c r="B308" s="28"/>
      <c r="C308" s="28"/>
      <c r="D308" s="28"/>
      <c r="E308" s="28"/>
      <c r="F308" s="28"/>
      <c r="G308" s="28"/>
      <c r="H308" s="28"/>
      <c r="I308" s="65"/>
      <c r="J308" s="65"/>
      <c r="K308" s="74"/>
    </row>
    <row r="309" spans="1:11" ht="24">
      <c r="A309" s="28"/>
      <c r="B309" s="28"/>
      <c r="C309" s="28"/>
      <c r="D309" s="28"/>
      <c r="E309" s="28"/>
      <c r="F309" s="28"/>
      <c r="G309" s="28"/>
      <c r="H309" s="28"/>
      <c r="I309" s="65"/>
      <c r="J309" s="65"/>
      <c r="K309" s="146"/>
    </row>
    <row r="310" spans="1:11" ht="24">
      <c r="A310" s="28"/>
      <c r="B310" s="28"/>
      <c r="C310" s="28"/>
      <c r="D310" s="28"/>
      <c r="E310" s="28"/>
      <c r="F310" s="28"/>
      <c r="G310" s="28"/>
      <c r="H310" s="28"/>
      <c r="I310" s="65"/>
      <c r="J310" s="65"/>
      <c r="K310" s="146"/>
    </row>
    <row r="311" spans="1:11" ht="24">
      <c r="A311" s="28"/>
      <c r="B311" s="28"/>
      <c r="C311" s="28"/>
      <c r="D311" s="28"/>
      <c r="E311" s="28"/>
      <c r="F311" s="28"/>
      <c r="G311" s="28"/>
      <c r="H311" s="28"/>
      <c r="I311" s="65"/>
      <c r="J311" s="65"/>
      <c r="K311" s="74"/>
    </row>
    <row r="312" spans="1:11" ht="24">
      <c r="A312" s="28"/>
      <c r="B312" s="28"/>
      <c r="C312" s="28"/>
      <c r="D312" s="28"/>
      <c r="E312" s="28"/>
      <c r="F312" s="28"/>
      <c r="G312" s="28"/>
      <c r="H312" s="28"/>
      <c r="I312" s="65"/>
      <c r="J312" s="65"/>
      <c r="K312" s="146"/>
    </row>
    <row r="313" spans="1:11" ht="24">
      <c r="A313" s="28"/>
      <c r="B313" s="28"/>
      <c r="C313" s="28"/>
      <c r="D313" s="28"/>
      <c r="E313" s="28"/>
      <c r="F313" s="28"/>
      <c r="G313" s="28"/>
      <c r="H313" s="28"/>
      <c r="I313" s="65"/>
      <c r="J313" s="65"/>
      <c r="K313" s="146"/>
    </row>
    <row r="314" spans="1:11" ht="24">
      <c r="A314" s="28"/>
      <c r="B314" s="28"/>
      <c r="C314" s="28"/>
      <c r="D314" s="28"/>
      <c r="E314" s="244"/>
      <c r="F314" s="244"/>
      <c r="G314" s="244"/>
      <c r="H314" s="244"/>
      <c r="I314" s="65"/>
      <c r="J314" s="65"/>
      <c r="K314" s="65"/>
    </row>
    <row r="315" spans="1:11" ht="24">
      <c r="A315" s="28"/>
      <c r="B315" s="28"/>
      <c r="C315" s="28"/>
      <c r="D315" s="28"/>
      <c r="E315" s="34"/>
      <c r="F315" s="34"/>
      <c r="G315" s="34"/>
      <c r="H315" s="34"/>
      <c r="I315" s="65"/>
      <c r="J315" s="65"/>
      <c r="K315" s="65"/>
    </row>
    <row r="316" spans="1:11" ht="24">
      <c r="A316" s="28"/>
      <c r="B316" s="28"/>
      <c r="C316" s="28"/>
      <c r="D316" s="28"/>
      <c r="E316" s="253"/>
      <c r="F316" s="185"/>
      <c r="G316" s="185"/>
      <c r="H316" s="253"/>
      <c r="I316" s="65"/>
      <c r="J316" s="65"/>
      <c r="K316" s="65"/>
    </row>
    <row r="317" spans="1:11" ht="24">
      <c r="A317" s="28"/>
      <c r="B317" s="28"/>
      <c r="C317" s="28"/>
      <c r="D317" s="28"/>
      <c r="E317" s="34"/>
      <c r="F317" s="28"/>
      <c r="G317" s="28"/>
      <c r="H317" s="28"/>
      <c r="I317" s="65"/>
      <c r="J317" s="65"/>
      <c r="K317" s="65"/>
    </row>
    <row r="318" spans="1:11" ht="24">
      <c r="A318" s="28"/>
      <c r="B318" s="28"/>
      <c r="C318" s="28"/>
      <c r="D318" s="28"/>
      <c r="E318" s="254"/>
      <c r="F318" s="254"/>
      <c r="G318" s="254"/>
      <c r="H318" s="28"/>
      <c r="I318" s="65"/>
      <c r="J318" s="65"/>
      <c r="K318" s="65"/>
    </row>
    <row r="319" spans="1:11" ht="24">
      <c r="A319" s="28"/>
      <c r="B319" s="28"/>
      <c r="C319" s="28"/>
      <c r="D319" s="28"/>
      <c r="E319" s="34"/>
      <c r="F319" s="28"/>
      <c r="G319" s="28"/>
      <c r="H319" s="28"/>
      <c r="I319" s="65"/>
      <c r="J319" s="65"/>
      <c r="K319" s="65"/>
    </row>
    <row r="320" spans="1:11" ht="24">
      <c r="A320" s="28"/>
      <c r="B320" s="28"/>
      <c r="C320" s="28"/>
      <c r="D320" s="28"/>
      <c r="E320" s="28"/>
      <c r="F320" s="28"/>
      <c r="G320" s="28"/>
      <c r="H320" s="28"/>
      <c r="I320" s="65"/>
      <c r="J320" s="65"/>
      <c r="K320" s="65"/>
    </row>
    <row r="321" spans="1:11" ht="24">
      <c r="A321" s="28"/>
      <c r="B321" s="28"/>
      <c r="C321" s="28"/>
      <c r="D321" s="28"/>
      <c r="E321" s="28"/>
      <c r="F321" s="28"/>
      <c r="G321" s="28"/>
      <c r="H321" s="28"/>
      <c r="I321" s="65"/>
      <c r="J321" s="65"/>
      <c r="K321" s="65"/>
    </row>
    <row r="322" spans="1:11" ht="24">
      <c r="A322" s="28"/>
      <c r="B322" s="28"/>
      <c r="C322" s="28"/>
      <c r="D322" s="28"/>
      <c r="E322" s="28"/>
      <c r="F322" s="28"/>
      <c r="G322" s="28"/>
      <c r="H322" s="28"/>
      <c r="I322" s="65"/>
      <c r="J322" s="65"/>
      <c r="K322" s="65"/>
    </row>
    <row r="323" spans="1:11" ht="24">
      <c r="A323" s="28"/>
      <c r="B323" s="28"/>
      <c r="C323" s="28"/>
      <c r="D323" s="28"/>
      <c r="E323" s="28"/>
      <c r="F323" s="28"/>
      <c r="G323" s="28"/>
      <c r="H323" s="28"/>
      <c r="I323" s="65"/>
      <c r="J323" s="65"/>
      <c r="K323" s="65"/>
    </row>
    <row r="324" spans="1:11" ht="24">
      <c r="A324" s="28"/>
      <c r="B324" s="28"/>
      <c r="C324" s="28"/>
      <c r="D324" s="28"/>
      <c r="E324" s="28"/>
      <c r="F324" s="28"/>
      <c r="G324" s="28"/>
      <c r="H324" s="28"/>
      <c r="I324" s="65"/>
      <c r="J324" s="65"/>
      <c r="K324" s="65"/>
    </row>
    <row r="325" spans="1:11" ht="24">
      <c r="A325" s="28"/>
      <c r="B325" s="28"/>
      <c r="C325" s="28"/>
      <c r="D325" s="28"/>
      <c r="E325" s="28"/>
      <c r="F325" s="28"/>
      <c r="G325" s="28"/>
      <c r="H325" s="28"/>
      <c r="I325" s="65"/>
      <c r="J325" s="65"/>
      <c r="K325" s="65"/>
    </row>
    <row r="326" spans="1:11" ht="24">
      <c r="A326" s="28"/>
      <c r="B326" s="28"/>
      <c r="C326" s="28"/>
      <c r="D326" s="28"/>
      <c r="E326" s="28"/>
      <c r="F326" s="28"/>
      <c r="G326" s="28"/>
      <c r="H326" s="28"/>
      <c r="I326" s="65"/>
      <c r="J326" s="65"/>
      <c r="K326" s="65"/>
    </row>
    <row r="327" spans="1:11" ht="24">
      <c r="A327" s="28"/>
      <c r="B327" s="28"/>
      <c r="C327" s="28"/>
      <c r="D327" s="28"/>
      <c r="E327" s="28"/>
      <c r="F327" s="28"/>
      <c r="G327" s="28"/>
      <c r="H327" s="28"/>
      <c r="I327" s="65"/>
      <c r="J327" s="65"/>
      <c r="K327" s="65"/>
    </row>
    <row r="328" spans="1:11" ht="24">
      <c r="A328" s="28"/>
      <c r="B328" s="28"/>
      <c r="C328" s="28"/>
      <c r="D328" s="28"/>
      <c r="E328" s="28"/>
      <c r="F328" s="28"/>
      <c r="G328" s="28"/>
      <c r="H328" s="28"/>
      <c r="I328" s="65"/>
      <c r="J328" s="65"/>
      <c r="K328" s="65"/>
    </row>
    <row r="329" spans="1:11" ht="24">
      <c r="A329" s="28"/>
      <c r="B329" s="28"/>
      <c r="C329" s="28"/>
      <c r="D329" s="28"/>
      <c r="E329" s="28"/>
      <c r="F329" s="28"/>
      <c r="G329" s="28"/>
      <c r="H329" s="28"/>
      <c r="I329" s="65"/>
      <c r="J329" s="65"/>
      <c r="K329" s="65"/>
    </row>
    <row r="330" spans="1:11" ht="24">
      <c r="A330" s="28"/>
      <c r="B330" s="28"/>
      <c r="C330" s="28"/>
      <c r="D330" s="28"/>
      <c r="E330" s="28"/>
      <c r="F330" s="28"/>
      <c r="G330" s="28"/>
      <c r="H330" s="28"/>
      <c r="I330" s="65"/>
      <c r="J330" s="65"/>
      <c r="K330" s="65"/>
    </row>
    <row r="331" spans="1:11" ht="24">
      <c r="A331" s="28"/>
      <c r="B331" s="28"/>
      <c r="C331" s="28"/>
      <c r="D331" s="28"/>
      <c r="E331" s="28"/>
      <c r="F331" s="28"/>
      <c r="G331" s="28"/>
      <c r="H331" s="28"/>
      <c r="I331" s="65"/>
      <c r="J331" s="65"/>
      <c r="K331" s="65"/>
    </row>
    <row r="332" spans="1:11" ht="24">
      <c r="A332" s="28"/>
      <c r="B332" s="28"/>
      <c r="C332" s="28"/>
      <c r="D332" s="28"/>
      <c r="E332" s="28"/>
      <c r="F332" s="28"/>
      <c r="G332" s="28"/>
      <c r="H332" s="28"/>
      <c r="I332" s="65"/>
      <c r="J332" s="65"/>
      <c r="K332" s="65"/>
    </row>
    <row r="333" spans="1:11" ht="24">
      <c r="A333" s="28"/>
      <c r="B333" s="28"/>
      <c r="C333" s="28"/>
      <c r="D333" s="28"/>
      <c r="E333" s="28"/>
      <c r="F333" s="28"/>
      <c r="G333" s="28"/>
      <c r="H333" s="28"/>
      <c r="I333" s="65"/>
      <c r="J333" s="65"/>
      <c r="K333" s="65"/>
    </row>
    <row r="334" spans="1:11" ht="24">
      <c r="A334" s="28"/>
      <c r="B334" s="28"/>
      <c r="C334" s="28"/>
      <c r="D334" s="28"/>
      <c r="E334" s="28"/>
      <c r="F334" s="28"/>
      <c r="G334" s="28"/>
      <c r="H334" s="28"/>
      <c r="I334" s="65"/>
      <c r="J334" s="65"/>
      <c r="K334" s="65"/>
    </row>
    <row r="335" spans="1:11" ht="24">
      <c r="A335" s="28"/>
      <c r="B335" s="28"/>
      <c r="C335" s="28"/>
      <c r="D335" s="28"/>
      <c r="E335" s="28"/>
      <c r="F335" s="28"/>
      <c r="G335" s="28"/>
      <c r="H335" s="28"/>
      <c r="I335" s="65"/>
      <c r="J335" s="65"/>
      <c r="K335" s="65"/>
    </row>
    <row r="336" spans="1:11" ht="24">
      <c r="A336" s="28"/>
      <c r="B336" s="28"/>
      <c r="C336" s="28"/>
      <c r="D336" s="28"/>
      <c r="E336" s="28"/>
      <c r="F336" s="28"/>
      <c r="G336" s="28"/>
      <c r="H336" s="28"/>
      <c r="I336" s="65"/>
      <c r="J336" s="65"/>
      <c r="K336" s="65"/>
    </row>
    <row r="337" spans="1:11" ht="24">
      <c r="A337" s="28"/>
      <c r="B337" s="28"/>
      <c r="C337" s="28"/>
      <c r="D337" s="28"/>
      <c r="E337" s="28"/>
      <c r="F337" s="28"/>
      <c r="G337" s="28"/>
      <c r="H337" s="28"/>
      <c r="I337" s="65"/>
      <c r="J337" s="65"/>
      <c r="K337" s="65"/>
    </row>
    <row r="338" spans="1:11" ht="24">
      <c r="A338" s="28"/>
      <c r="B338" s="28"/>
      <c r="C338" s="28"/>
      <c r="D338" s="28"/>
      <c r="E338" s="28"/>
      <c r="F338" s="28"/>
      <c r="G338" s="28"/>
      <c r="H338" s="28"/>
      <c r="I338" s="65"/>
      <c r="J338" s="65"/>
      <c r="K338" s="65"/>
    </row>
    <row r="339" spans="1:11" ht="24">
      <c r="A339" s="28"/>
      <c r="B339" s="28"/>
      <c r="C339" s="28"/>
      <c r="D339" s="28"/>
      <c r="E339" s="28"/>
      <c r="F339" s="28"/>
      <c r="G339" s="28"/>
      <c r="H339" s="28"/>
      <c r="I339" s="65"/>
      <c r="J339" s="65"/>
      <c r="K339" s="65"/>
    </row>
    <row r="340" spans="1:11" ht="24">
      <c r="A340" s="28"/>
      <c r="B340" s="28"/>
      <c r="C340" s="28"/>
      <c r="D340" s="28"/>
      <c r="E340" s="28"/>
      <c r="F340" s="28"/>
      <c r="G340" s="28"/>
      <c r="H340" s="28"/>
      <c r="I340" s="65"/>
      <c r="J340" s="65"/>
      <c r="K340" s="65"/>
    </row>
    <row r="341" spans="1:11" ht="24">
      <c r="A341" s="28"/>
      <c r="B341" s="28"/>
      <c r="C341" s="28"/>
      <c r="D341" s="28"/>
      <c r="E341" s="28"/>
      <c r="F341" s="28"/>
      <c r="G341" s="28"/>
      <c r="H341" s="28"/>
      <c r="I341" s="65"/>
      <c r="J341" s="65"/>
      <c r="K341" s="65"/>
    </row>
    <row r="342" spans="1:11" ht="24">
      <c r="A342" s="28"/>
      <c r="B342" s="28"/>
      <c r="C342" s="28"/>
      <c r="D342" s="28"/>
      <c r="E342" s="28"/>
      <c r="F342" s="28"/>
      <c r="G342" s="28"/>
      <c r="H342" s="28"/>
      <c r="I342" s="65"/>
      <c r="J342" s="65"/>
      <c r="K342" s="65"/>
    </row>
    <row r="343" spans="1:11" ht="24">
      <c r="A343" s="28"/>
      <c r="B343" s="28"/>
      <c r="C343" s="28"/>
      <c r="D343" s="28"/>
      <c r="E343" s="28"/>
      <c r="F343" s="28"/>
      <c r="G343" s="28"/>
      <c r="H343" s="28"/>
      <c r="I343" s="65"/>
      <c r="J343" s="65"/>
      <c r="K343" s="65"/>
    </row>
    <row r="344" spans="1:11" ht="24">
      <c r="A344" s="28"/>
      <c r="B344" s="28"/>
      <c r="C344" s="28"/>
      <c r="D344" s="28"/>
      <c r="E344" s="28"/>
      <c r="F344" s="28"/>
      <c r="G344" s="28"/>
      <c r="H344" s="28"/>
      <c r="I344" s="65"/>
      <c r="J344" s="65"/>
      <c r="K344" s="65"/>
    </row>
    <row r="345" spans="1:11" ht="24">
      <c r="A345" s="28"/>
      <c r="B345" s="28"/>
      <c r="C345" s="28"/>
      <c r="D345" s="28"/>
      <c r="E345" s="28"/>
      <c r="F345" s="28"/>
      <c r="G345" s="28"/>
      <c r="H345" s="28"/>
      <c r="I345" s="65"/>
      <c r="J345" s="65"/>
      <c r="K345" s="65"/>
    </row>
    <row r="346" spans="1:11" ht="24">
      <c r="A346" s="28"/>
      <c r="B346" s="28"/>
      <c r="C346" s="28"/>
      <c r="D346" s="28"/>
      <c r="E346" s="28"/>
      <c r="F346" s="28"/>
      <c r="G346" s="28"/>
      <c r="H346" s="28"/>
      <c r="I346" s="65"/>
      <c r="J346" s="65"/>
      <c r="K346" s="65"/>
    </row>
    <row r="347" spans="1:11" ht="24">
      <c r="A347" s="28"/>
      <c r="B347" s="28"/>
      <c r="C347" s="28"/>
      <c r="D347" s="28"/>
      <c r="E347" s="28"/>
      <c r="F347" s="28"/>
      <c r="G347" s="28"/>
      <c r="H347" s="28"/>
      <c r="I347" s="65"/>
      <c r="J347" s="65"/>
      <c r="K347" s="65"/>
    </row>
    <row r="348" spans="1:11" ht="24">
      <c r="A348" s="28"/>
      <c r="B348" s="28"/>
      <c r="C348" s="28"/>
      <c r="D348" s="28"/>
      <c r="E348" s="28"/>
      <c r="F348" s="28"/>
      <c r="G348" s="28"/>
      <c r="H348" s="28"/>
      <c r="I348" s="65"/>
      <c r="J348" s="65"/>
      <c r="K348" s="65"/>
    </row>
    <row r="349" spans="1:11" ht="24">
      <c r="A349" s="28"/>
      <c r="B349" s="28"/>
      <c r="C349" s="28"/>
      <c r="D349" s="28"/>
      <c r="E349" s="28"/>
      <c r="F349" s="28"/>
      <c r="G349" s="28"/>
      <c r="H349" s="28"/>
      <c r="I349" s="65"/>
      <c r="J349" s="65"/>
      <c r="K349" s="65"/>
    </row>
    <row r="350" spans="1:11" ht="24">
      <c r="A350" s="28"/>
      <c r="B350" s="28"/>
      <c r="C350" s="28"/>
      <c r="D350" s="28"/>
      <c r="E350" s="28"/>
      <c r="F350" s="28"/>
      <c r="G350" s="28"/>
      <c r="H350" s="28"/>
      <c r="I350" s="65"/>
      <c r="J350" s="65"/>
      <c r="K350" s="65"/>
    </row>
    <row r="351" spans="1:11" ht="24">
      <c r="A351" s="28"/>
      <c r="B351" s="28"/>
      <c r="C351" s="28"/>
      <c r="D351" s="28"/>
      <c r="E351" s="28"/>
      <c r="F351" s="28"/>
      <c r="G351" s="28"/>
      <c r="H351" s="28"/>
      <c r="I351" s="65"/>
      <c r="J351" s="65"/>
      <c r="K351" s="65"/>
    </row>
    <row r="352" spans="1:11" ht="24">
      <c r="A352" s="28"/>
      <c r="B352" s="28"/>
      <c r="C352" s="28"/>
      <c r="D352" s="28"/>
      <c r="E352" s="28"/>
      <c r="F352" s="28"/>
      <c r="G352" s="28"/>
      <c r="H352" s="28"/>
      <c r="I352" s="65"/>
      <c r="J352" s="65"/>
      <c r="K352" s="65"/>
    </row>
    <row r="353" spans="1:11" ht="24">
      <c r="A353" s="28"/>
      <c r="B353" s="28"/>
      <c r="C353" s="28"/>
      <c r="D353" s="28"/>
      <c r="E353" s="28"/>
      <c r="F353" s="28"/>
      <c r="G353" s="28"/>
      <c r="H353" s="28"/>
      <c r="I353" s="65"/>
      <c r="J353" s="65"/>
      <c r="K353" s="65"/>
    </row>
    <row r="354" spans="1:11" ht="24">
      <c r="A354" s="28"/>
      <c r="B354" s="28"/>
      <c r="C354" s="28"/>
      <c r="D354" s="28"/>
      <c r="E354" s="28"/>
      <c r="F354" s="28"/>
      <c r="G354" s="28"/>
      <c r="H354" s="28"/>
      <c r="I354" s="65"/>
      <c r="J354" s="65"/>
      <c r="K354" s="65"/>
    </row>
    <row r="355" spans="1:11" ht="24">
      <c r="A355" s="28"/>
      <c r="B355" s="28"/>
      <c r="C355" s="28"/>
      <c r="D355" s="28"/>
      <c r="E355" s="28"/>
      <c r="F355" s="28"/>
      <c r="G355" s="28"/>
      <c r="H355" s="28"/>
      <c r="I355" s="65"/>
      <c r="J355" s="65"/>
      <c r="K355" s="65"/>
    </row>
    <row r="356" spans="1:11" ht="24">
      <c r="A356" s="28"/>
      <c r="B356" s="28"/>
      <c r="C356" s="28"/>
      <c r="D356" s="28"/>
      <c r="E356" s="28"/>
      <c r="F356" s="28"/>
      <c r="G356" s="28"/>
      <c r="H356" s="28"/>
      <c r="I356" s="65"/>
      <c r="J356" s="65"/>
      <c r="K356" s="65"/>
    </row>
    <row r="357" spans="1:11" ht="24">
      <c r="A357" s="28"/>
      <c r="B357" s="28"/>
      <c r="C357" s="28"/>
      <c r="D357" s="28"/>
      <c r="E357" s="28"/>
      <c r="F357" s="28"/>
      <c r="G357" s="28"/>
      <c r="H357" s="28"/>
      <c r="I357" s="65"/>
      <c r="J357" s="65"/>
      <c r="K357" s="65"/>
    </row>
    <row r="358" spans="1:11" ht="24">
      <c r="A358" s="28"/>
      <c r="B358" s="28"/>
      <c r="C358" s="28"/>
      <c r="D358" s="28"/>
      <c r="E358" s="28"/>
      <c r="F358" s="28"/>
      <c r="G358" s="28"/>
      <c r="H358" s="28"/>
      <c r="I358" s="65"/>
      <c r="J358" s="65"/>
      <c r="K358" s="65"/>
    </row>
    <row r="359" spans="1:11" ht="24">
      <c r="A359" s="28"/>
      <c r="B359" s="28"/>
      <c r="C359" s="28"/>
      <c r="D359" s="28"/>
      <c r="E359" s="28"/>
      <c r="F359" s="28"/>
      <c r="G359" s="28"/>
      <c r="H359" s="28"/>
      <c r="I359" s="65"/>
      <c r="J359" s="65"/>
      <c r="K359" s="65"/>
    </row>
    <row r="360" spans="1:11" ht="24">
      <c r="A360" s="28"/>
      <c r="B360" s="28"/>
      <c r="C360" s="28"/>
      <c r="D360" s="28"/>
      <c r="E360" s="28"/>
      <c r="F360" s="28"/>
      <c r="G360" s="28"/>
      <c r="H360" s="28"/>
      <c r="I360" s="65"/>
      <c r="J360" s="65"/>
      <c r="K360" s="65"/>
    </row>
    <row r="361" spans="1:11" ht="24">
      <c r="A361" s="28"/>
      <c r="B361" s="28"/>
      <c r="C361" s="28"/>
      <c r="D361" s="28"/>
      <c r="E361" s="28"/>
      <c r="F361" s="28"/>
      <c r="G361" s="28"/>
      <c r="H361" s="28"/>
      <c r="I361" s="65"/>
      <c r="J361" s="65"/>
      <c r="K361" s="65"/>
    </row>
    <row r="362" spans="1:11" ht="24">
      <c r="A362" s="28"/>
      <c r="B362" s="28"/>
      <c r="C362" s="28"/>
      <c r="D362" s="28"/>
      <c r="E362" s="28"/>
      <c r="F362" s="28"/>
      <c r="G362" s="28"/>
      <c r="H362" s="28"/>
      <c r="I362" s="65"/>
      <c r="J362" s="65"/>
      <c r="K362" s="65"/>
    </row>
    <row r="363" spans="1:11" ht="24">
      <c r="A363" s="28"/>
      <c r="B363" s="28"/>
      <c r="C363" s="28"/>
      <c r="D363" s="28"/>
      <c r="E363" s="28"/>
      <c r="F363" s="28"/>
      <c r="G363" s="28"/>
      <c r="H363" s="28"/>
      <c r="I363" s="65"/>
      <c r="J363" s="65"/>
      <c r="K363" s="65"/>
    </row>
    <row r="364" spans="1:11" ht="24">
      <c r="A364" s="28"/>
      <c r="B364" s="28"/>
      <c r="C364" s="28"/>
      <c r="D364" s="28"/>
      <c r="E364" s="28"/>
      <c r="F364" s="28"/>
      <c r="G364" s="28"/>
      <c r="H364" s="28"/>
      <c r="I364" s="65"/>
      <c r="J364" s="65"/>
      <c r="K364" s="65"/>
    </row>
    <row r="365" spans="1:11" ht="24">
      <c r="A365" s="28"/>
      <c r="B365" s="28"/>
      <c r="C365" s="28"/>
      <c r="D365" s="28"/>
      <c r="E365" s="28"/>
      <c r="F365" s="28"/>
      <c r="G365" s="28"/>
      <c r="H365" s="28"/>
      <c r="I365" s="65"/>
      <c r="J365" s="65"/>
      <c r="K365" s="65"/>
    </row>
    <row r="366" spans="1:11" ht="24">
      <c r="A366" s="28"/>
      <c r="B366" s="28"/>
      <c r="C366" s="28"/>
      <c r="D366" s="28"/>
      <c r="E366" s="28"/>
      <c r="F366" s="28"/>
      <c r="G366" s="28"/>
      <c r="H366" s="28"/>
      <c r="I366" s="65"/>
      <c r="J366" s="65"/>
      <c r="K366" s="65"/>
    </row>
    <row r="367" spans="1:11" ht="24">
      <c r="A367" s="28"/>
      <c r="B367" s="28"/>
      <c r="C367" s="28"/>
      <c r="D367" s="28"/>
      <c r="E367" s="28"/>
      <c r="F367" s="28"/>
      <c r="G367" s="28"/>
      <c r="H367" s="28"/>
      <c r="I367" s="65"/>
      <c r="J367" s="65"/>
      <c r="K367" s="65"/>
    </row>
    <row r="368" spans="1:11" ht="24">
      <c r="A368" s="28"/>
      <c r="B368" s="28"/>
      <c r="C368" s="28"/>
      <c r="D368" s="28"/>
      <c r="E368" s="28"/>
      <c r="F368" s="28"/>
      <c r="G368" s="28"/>
      <c r="H368" s="28"/>
      <c r="I368" s="65"/>
      <c r="J368" s="65"/>
      <c r="K368" s="65"/>
    </row>
    <row r="369" spans="1:11" ht="24">
      <c r="A369" s="28"/>
      <c r="B369" s="28"/>
      <c r="C369" s="28"/>
      <c r="D369" s="28"/>
      <c r="E369" s="28"/>
      <c r="F369" s="28"/>
      <c r="G369" s="28"/>
      <c r="H369" s="28"/>
      <c r="I369" s="65"/>
      <c r="J369" s="65"/>
      <c r="K369" s="65"/>
    </row>
    <row r="370" spans="1:11" ht="24">
      <c r="A370" s="28"/>
      <c r="B370" s="28"/>
      <c r="C370" s="28"/>
      <c r="D370" s="28"/>
      <c r="E370" s="28"/>
      <c r="F370" s="28"/>
      <c r="G370" s="28"/>
      <c r="H370" s="28"/>
      <c r="I370" s="65"/>
      <c r="J370" s="65"/>
      <c r="K370" s="65"/>
    </row>
    <row r="371" spans="1:11" ht="24">
      <c r="A371" s="28"/>
      <c r="B371" s="28"/>
      <c r="C371" s="28"/>
      <c r="D371" s="28"/>
      <c r="E371" s="28"/>
      <c r="F371" s="28"/>
      <c r="G371" s="28"/>
      <c r="H371" s="28"/>
      <c r="I371" s="65"/>
      <c r="J371" s="65"/>
      <c r="K371" s="65"/>
    </row>
    <row r="372" spans="1:11" ht="24">
      <c r="A372" s="28"/>
      <c r="B372" s="28"/>
      <c r="C372" s="28"/>
      <c r="D372" s="28"/>
      <c r="E372" s="28"/>
      <c r="F372" s="28"/>
      <c r="G372" s="28"/>
      <c r="H372" s="28"/>
      <c r="I372" s="65"/>
      <c r="J372" s="65"/>
      <c r="K372" s="65"/>
    </row>
    <row r="373" spans="1:11" ht="24">
      <c r="A373" s="28"/>
      <c r="B373" s="28"/>
      <c r="C373" s="28"/>
      <c r="D373" s="28"/>
      <c r="E373" s="28"/>
      <c r="F373" s="28"/>
      <c r="G373" s="28"/>
      <c r="H373" s="28"/>
      <c r="I373" s="65"/>
      <c r="J373" s="65"/>
      <c r="K373" s="65"/>
    </row>
    <row r="374" spans="1:11" ht="24">
      <c r="A374" s="28"/>
      <c r="B374" s="28"/>
      <c r="C374" s="28"/>
      <c r="D374" s="28"/>
      <c r="E374" s="28"/>
      <c r="F374" s="28"/>
      <c r="G374" s="28"/>
      <c r="H374" s="28"/>
      <c r="I374" s="65"/>
      <c r="J374" s="65"/>
      <c r="K374" s="65"/>
    </row>
    <row r="375" spans="1:11" ht="24">
      <c r="A375" s="28"/>
      <c r="B375" s="28"/>
      <c r="C375" s="28"/>
      <c r="D375" s="28"/>
      <c r="E375" s="28"/>
      <c r="F375" s="28"/>
      <c r="G375" s="28"/>
      <c r="H375" s="28"/>
      <c r="I375" s="65"/>
      <c r="J375" s="65"/>
      <c r="K375" s="65"/>
    </row>
    <row r="376" spans="1:11" ht="24">
      <c r="A376" s="28"/>
      <c r="B376" s="28"/>
      <c r="C376" s="28"/>
      <c r="D376" s="28"/>
      <c r="E376" s="28"/>
      <c r="F376" s="28"/>
      <c r="G376" s="28"/>
      <c r="H376" s="28"/>
      <c r="I376" s="65"/>
      <c r="J376" s="65"/>
      <c r="K376" s="65"/>
    </row>
    <row r="377" spans="1:11" ht="24">
      <c r="A377" s="28"/>
      <c r="B377" s="28"/>
      <c r="C377" s="28"/>
      <c r="D377" s="28"/>
      <c r="E377" s="28"/>
      <c r="F377" s="28"/>
      <c r="G377" s="28"/>
      <c r="H377" s="28"/>
      <c r="I377" s="65"/>
      <c r="J377" s="65"/>
      <c r="K377" s="65"/>
    </row>
    <row r="378" spans="1:11" ht="24">
      <c r="A378" s="28"/>
      <c r="B378" s="28"/>
      <c r="C378" s="28"/>
      <c r="D378" s="28"/>
      <c r="E378" s="28"/>
      <c r="F378" s="28"/>
      <c r="G378" s="28"/>
      <c r="H378" s="28"/>
      <c r="I378" s="65"/>
      <c r="J378" s="65"/>
      <c r="K378" s="65"/>
    </row>
    <row r="379" spans="1:11" ht="24">
      <c r="A379" s="28"/>
      <c r="B379" s="28"/>
      <c r="C379" s="28"/>
      <c r="D379" s="28"/>
      <c r="E379" s="28"/>
      <c r="F379" s="28"/>
      <c r="G379" s="28"/>
      <c r="H379" s="28"/>
      <c r="I379" s="65"/>
      <c r="J379" s="65"/>
      <c r="K379" s="65"/>
    </row>
    <row r="380" spans="1:11" ht="24">
      <c r="A380" s="28"/>
      <c r="B380" s="28"/>
      <c r="C380" s="28"/>
      <c r="D380" s="28"/>
      <c r="E380" s="28"/>
      <c r="F380" s="28"/>
      <c r="G380" s="28"/>
      <c r="H380" s="28"/>
      <c r="I380" s="65"/>
      <c r="J380" s="65"/>
      <c r="K380" s="65"/>
    </row>
    <row r="381" spans="1:11" ht="24">
      <c r="A381" s="28"/>
      <c r="B381" s="28"/>
      <c r="C381" s="28"/>
      <c r="D381" s="28"/>
      <c r="E381" s="28"/>
      <c r="F381" s="28"/>
      <c r="G381" s="28"/>
      <c r="H381" s="28"/>
      <c r="I381" s="65"/>
      <c r="J381" s="65"/>
      <c r="K381" s="65"/>
    </row>
    <row r="382" spans="1:11" ht="24">
      <c r="A382" s="28"/>
      <c r="B382" s="28"/>
      <c r="C382" s="28"/>
      <c r="D382" s="28"/>
      <c r="E382" s="28"/>
      <c r="F382" s="28"/>
      <c r="G382" s="28"/>
      <c r="H382" s="28"/>
      <c r="I382" s="65"/>
      <c r="J382" s="65"/>
      <c r="K382" s="65"/>
    </row>
    <row r="383" spans="1:11" ht="24">
      <c r="A383" s="28"/>
      <c r="B383" s="28"/>
      <c r="C383" s="28"/>
      <c r="D383" s="28"/>
      <c r="E383" s="28"/>
      <c r="F383" s="28"/>
      <c r="G383" s="28"/>
      <c r="H383" s="28"/>
      <c r="I383" s="65"/>
      <c r="J383" s="65"/>
      <c r="K383" s="65"/>
    </row>
    <row r="384" spans="1:11" ht="24">
      <c r="A384" s="28"/>
      <c r="B384" s="28"/>
      <c r="C384" s="28"/>
      <c r="D384" s="28"/>
      <c r="E384" s="28"/>
      <c r="F384" s="28"/>
      <c r="G384" s="28"/>
      <c r="H384" s="28"/>
      <c r="I384" s="65"/>
      <c r="J384" s="65"/>
      <c r="K384" s="65"/>
    </row>
    <row r="385" spans="1:11" ht="24">
      <c r="A385" s="28"/>
      <c r="B385" s="28"/>
      <c r="C385" s="28"/>
      <c r="D385" s="28"/>
      <c r="E385" s="28"/>
      <c r="F385" s="28"/>
      <c r="G385" s="28"/>
      <c r="H385" s="28"/>
      <c r="I385" s="65"/>
      <c r="J385" s="65"/>
      <c r="K385" s="65"/>
    </row>
    <row r="386" spans="1:11" ht="24">
      <c r="A386" s="28"/>
      <c r="B386" s="28"/>
      <c r="C386" s="28"/>
      <c r="D386" s="28"/>
      <c r="E386" s="28"/>
      <c r="F386" s="28"/>
      <c r="G386" s="28"/>
      <c r="H386" s="28"/>
      <c r="I386" s="65"/>
      <c r="J386" s="65"/>
      <c r="K386" s="65"/>
    </row>
    <row r="387" spans="1:11" ht="24">
      <c r="A387" s="28"/>
      <c r="B387" s="28"/>
      <c r="C387" s="28"/>
      <c r="D387" s="28"/>
      <c r="E387" s="28"/>
      <c r="F387" s="28"/>
      <c r="G387" s="28"/>
      <c r="H387" s="28"/>
      <c r="I387" s="65"/>
      <c r="J387" s="65"/>
      <c r="K387" s="65"/>
    </row>
    <row r="388" spans="1:11" ht="24">
      <c r="A388" s="28"/>
      <c r="B388" s="28"/>
      <c r="C388" s="28"/>
      <c r="D388" s="28"/>
      <c r="E388" s="28"/>
      <c r="F388" s="28"/>
      <c r="G388" s="28"/>
      <c r="H388" s="28"/>
      <c r="I388" s="65"/>
      <c r="J388" s="65"/>
      <c r="K388" s="65"/>
    </row>
    <row r="389" spans="1:11" ht="24">
      <c r="A389" s="28"/>
      <c r="B389" s="28"/>
      <c r="C389" s="28"/>
      <c r="D389" s="28"/>
      <c r="E389" s="28"/>
      <c r="F389" s="28"/>
      <c r="G389" s="28"/>
      <c r="H389" s="28"/>
      <c r="I389" s="65"/>
      <c r="J389" s="65"/>
      <c r="K389" s="65"/>
    </row>
    <row r="390" spans="1:11" ht="24">
      <c r="A390" s="28"/>
      <c r="B390" s="28"/>
      <c r="C390" s="28"/>
      <c r="D390" s="28"/>
      <c r="E390" s="28"/>
      <c r="F390" s="28"/>
      <c r="G390" s="28"/>
      <c r="H390" s="28"/>
      <c r="I390" s="65"/>
      <c r="J390" s="65"/>
      <c r="K390" s="65"/>
    </row>
    <row r="391" spans="1:11" ht="24">
      <c r="A391" s="28"/>
      <c r="B391" s="28"/>
      <c r="C391" s="28"/>
      <c r="D391" s="28"/>
      <c r="E391" s="28"/>
      <c r="F391" s="28"/>
      <c r="G391" s="28"/>
      <c r="H391" s="28"/>
      <c r="I391" s="65"/>
      <c r="J391" s="65"/>
      <c r="K391" s="65"/>
    </row>
    <row r="392" spans="1:11" ht="24">
      <c r="A392" s="28"/>
      <c r="B392" s="28"/>
      <c r="C392" s="28"/>
      <c r="D392" s="28"/>
      <c r="E392" s="28"/>
      <c r="F392" s="28"/>
      <c r="G392" s="28"/>
      <c r="H392" s="28"/>
      <c r="I392" s="65"/>
      <c r="J392" s="65"/>
      <c r="K392" s="65"/>
    </row>
    <row r="393" spans="1:11" ht="24">
      <c r="A393" s="28"/>
      <c r="B393" s="28"/>
      <c r="C393" s="28"/>
      <c r="D393" s="28"/>
      <c r="E393" s="28"/>
      <c r="F393" s="28"/>
      <c r="G393" s="28"/>
      <c r="H393" s="28"/>
      <c r="I393" s="65"/>
      <c r="J393" s="65"/>
      <c r="K393" s="65"/>
    </row>
    <row r="394" spans="1:11" ht="24">
      <c r="A394" s="28"/>
      <c r="B394" s="28"/>
      <c r="C394" s="28"/>
      <c r="D394" s="28"/>
      <c r="E394" s="28"/>
      <c r="F394" s="28"/>
      <c r="G394" s="28"/>
      <c r="H394" s="28"/>
      <c r="I394" s="65"/>
      <c r="J394" s="65"/>
      <c r="K394" s="65"/>
    </row>
    <row r="395" spans="1:11" ht="24">
      <c r="A395" s="28"/>
      <c r="B395" s="28"/>
      <c r="C395" s="28"/>
      <c r="D395" s="28"/>
      <c r="E395" s="28"/>
      <c r="F395" s="28"/>
      <c r="G395" s="28"/>
      <c r="H395" s="28"/>
      <c r="I395" s="65"/>
      <c r="J395" s="65"/>
      <c r="K395" s="65"/>
    </row>
    <row r="396" spans="1:11" ht="24">
      <c r="A396" s="28"/>
      <c r="B396" s="28"/>
      <c r="C396" s="28"/>
      <c r="D396" s="28"/>
      <c r="E396" s="28"/>
      <c r="F396" s="28"/>
      <c r="G396" s="28"/>
      <c r="H396" s="28"/>
      <c r="I396" s="65"/>
      <c r="J396" s="65"/>
      <c r="K396" s="65"/>
    </row>
    <row r="397" spans="1:11" ht="24">
      <c r="A397" s="28"/>
      <c r="B397" s="28"/>
      <c r="C397" s="28"/>
      <c r="D397" s="28"/>
      <c r="E397" s="28"/>
      <c r="F397" s="28"/>
      <c r="G397" s="28"/>
      <c r="H397" s="28"/>
      <c r="I397" s="65"/>
      <c r="J397" s="65"/>
      <c r="K397" s="65"/>
    </row>
    <row r="398" spans="1:11" ht="24">
      <c r="A398" s="28"/>
      <c r="B398" s="28"/>
      <c r="C398" s="28"/>
      <c r="D398" s="28"/>
      <c r="E398" s="28"/>
      <c r="F398" s="28"/>
      <c r="G398" s="28"/>
      <c r="H398" s="28"/>
      <c r="I398" s="65"/>
      <c r="J398" s="65"/>
      <c r="K398" s="65"/>
    </row>
    <row r="399" spans="1:11" ht="24">
      <c r="A399" s="28"/>
      <c r="B399" s="28"/>
      <c r="C399" s="28"/>
      <c r="D399" s="28"/>
      <c r="E399" s="28"/>
      <c r="F399" s="28"/>
      <c r="G399" s="28"/>
      <c r="H399" s="28"/>
      <c r="I399" s="65"/>
      <c r="J399" s="65"/>
      <c r="K399" s="65"/>
    </row>
    <row r="400" spans="1:11" ht="24">
      <c r="A400" s="28"/>
      <c r="B400" s="28"/>
      <c r="C400" s="28"/>
      <c r="D400" s="28"/>
      <c r="E400" s="28"/>
      <c r="F400" s="28"/>
      <c r="G400" s="28"/>
      <c r="H400" s="28"/>
      <c r="I400" s="65"/>
      <c r="J400" s="65"/>
      <c r="K400" s="65"/>
    </row>
    <row r="401" spans="1:11" ht="24">
      <c r="A401" s="28"/>
      <c r="B401" s="28"/>
      <c r="C401" s="28"/>
      <c r="D401" s="28"/>
      <c r="E401" s="28"/>
      <c r="F401" s="28"/>
      <c r="G401" s="28"/>
      <c r="H401" s="28"/>
      <c r="I401" s="65"/>
      <c r="J401" s="65"/>
      <c r="K401" s="65"/>
    </row>
    <row r="402" spans="1:11" ht="24">
      <c r="A402" s="28"/>
      <c r="B402" s="28"/>
      <c r="C402" s="28"/>
      <c r="D402" s="28"/>
      <c r="E402" s="28"/>
      <c r="F402" s="28"/>
      <c r="G402" s="28"/>
      <c r="H402" s="28"/>
      <c r="I402" s="65"/>
      <c r="J402" s="65"/>
      <c r="K402" s="65"/>
    </row>
    <row r="403" spans="1:11" ht="24">
      <c r="A403" s="28"/>
      <c r="B403" s="28"/>
      <c r="C403" s="28"/>
      <c r="D403" s="28"/>
      <c r="E403" s="28"/>
      <c r="F403" s="28"/>
      <c r="G403" s="28"/>
      <c r="H403" s="28"/>
      <c r="I403" s="65"/>
      <c r="J403" s="65"/>
      <c r="K403" s="65"/>
    </row>
    <row r="404" spans="1:11" ht="24">
      <c r="A404" s="28"/>
      <c r="B404" s="28"/>
      <c r="C404" s="28"/>
      <c r="D404" s="28"/>
      <c r="E404" s="28"/>
      <c r="F404" s="28"/>
      <c r="G404" s="28"/>
      <c r="H404" s="28"/>
      <c r="I404" s="65"/>
      <c r="J404" s="65"/>
      <c r="K404" s="65"/>
    </row>
    <row r="405" spans="1:11" ht="24">
      <c r="A405" s="28"/>
      <c r="B405" s="28"/>
      <c r="C405" s="28"/>
      <c r="D405" s="28"/>
      <c r="E405" s="28"/>
      <c r="F405" s="28"/>
      <c r="G405" s="28"/>
      <c r="H405" s="28"/>
      <c r="I405" s="65"/>
      <c r="J405" s="65"/>
      <c r="K405" s="65"/>
    </row>
    <row r="406" spans="1:11" ht="24">
      <c r="A406" s="28"/>
      <c r="B406" s="28"/>
      <c r="C406" s="28"/>
      <c r="D406" s="28"/>
      <c r="E406" s="28"/>
      <c r="F406" s="28"/>
      <c r="G406" s="28"/>
      <c r="H406" s="28"/>
      <c r="I406" s="65"/>
      <c r="J406" s="65"/>
      <c r="K406" s="65"/>
    </row>
    <row r="407" spans="1:11" ht="24">
      <c r="A407" s="28"/>
      <c r="B407" s="28"/>
      <c r="C407" s="28"/>
      <c r="D407" s="28"/>
      <c r="E407" s="28"/>
      <c r="F407" s="28"/>
      <c r="G407" s="28"/>
      <c r="H407" s="28"/>
      <c r="I407" s="65"/>
      <c r="J407" s="65"/>
      <c r="K407" s="65"/>
    </row>
    <row r="408" spans="1:11" ht="24">
      <c r="A408" s="28"/>
      <c r="B408" s="28"/>
      <c r="C408" s="28"/>
      <c r="D408" s="28"/>
      <c r="E408" s="28"/>
      <c r="F408" s="28"/>
      <c r="G408" s="28"/>
      <c r="H408" s="28"/>
      <c r="I408" s="65"/>
      <c r="J408" s="65"/>
      <c r="K408" s="65"/>
    </row>
    <row r="409" spans="1:11" ht="24">
      <c r="A409" s="28"/>
      <c r="B409" s="28"/>
      <c r="C409" s="28"/>
      <c r="D409" s="28"/>
      <c r="E409" s="28"/>
      <c r="F409" s="28"/>
      <c r="G409" s="28"/>
      <c r="H409" s="28"/>
      <c r="I409" s="65"/>
      <c r="J409" s="65"/>
      <c r="K409" s="65"/>
    </row>
    <row r="410" spans="1:11" ht="24">
      <c r="A410" s="28"/>
      <c r="B410" s="28"/>
      <c r="C410" s="28"/>
      <c r="D410" s="28"/>
      <c r="E410" s="28"/>
      <c r="F410" s="28"/>
      <c r="G410" s="28"/>
      <c r="H410" s="28"/>
      <c r="I410" s="65"/>
      <c r="J410" s="65"/>
      <c r="K410" s="65"/>
    </row>
    <row r="411" spans="1:11" ht="24">
      <c r="A411" s="28"/>
      <c r="B411" s="28"/>
      <c r="C411" s="28"/>
      <c r="D411" s="28"/>
      <c r="E411" s="28"/>
      <c r="F411" s="28"/>
      <c r="G411" s="28"/>
      <c r="H411" s="28"/>
      <c r="I411" s="65"/>
      <c r="J411" s="65"/>
      <c r="K411" s="65"/>
    </row>
    <row r="412" spans="1:11" ht="24">
      <c r="A412" s="28"/>
      <c r="B412" s="28"/>
      <c r="C412" s="28"/>
      <c r="D412" s="28"/>
      <c r="E412" s="28"/>
      <c r="F412" s="28"/>
      <c r="G412" s="28"/>
      <c r="H412" s="28"/>
      <c r="I412" s="65"/>
      <c r="J412" s="65"/>
      <c r="K412" s="65"/>
    </row>
    <row r="413" spans="1:11" ht="24">
      <c r="A413" s="28"/>
      <c r="B413" s="28"/>
      <c r="C413" s="28"/>
      <c r="D413" s="28"/>
      <c r="E413" s="28"/>
      <c r="F413" s="28"/>
      <c r="G413" s="28"/>
      <c r="H413" s="28"/>
      <c r="I413" s="65"/>
      <c r="J413" s="65"/>
      <c r="K413" s="65"/>
    </row>
    <row r="414" spans="1:11" ht="24">
      <c r="A414" s="28"/>
      <c r="B414" s="28"/>
      <c r="C414" s="28"/>
      <c r="D414" s="28"/>
      <c r="E414" s="28"/>
      <c r="F414" s="28"/>
      <c r="G414" s="28"/>
      <c r="H414" s="28"/>
      <c r="I414" s="65"/>
      <c r="J414" s="65"/>
      <c r="K414" s="65"/>
    </row>
    <row r="415" spans="1:11" ht="24">
      <c r="A415" s="28"/>
      <c r="B415" s="28"/>
      <c r="C415" s="28"/>
      <c r="D415" s="28"/>
      <c r="E415" s="28"/>
      <c r="F415" s="28"/>
      <c r="G415" s="28"/>
      <c r="H415" s="28"/>
      <c r="I415" s="65"/>
      <c r="J415" s="65"/>
      <c r="K415" s="65"/>
    </row>
    <row r="416" spans="1:11" ht="24">
      <c r="A416" s="28"/>
      <c r="B416" s="28"/>
      <c r="C416" s="28"/>
      <c r="D416" s="28"/>
      <c r="E416" s="28"/>
      <c r="F416" s="28"/>
      <c r="G416" s="28"/>
      <c r="H416" s="28"/>
      <c r="I416" s="65"/>
      <c r="J416" s="65"/>
      <c r="K416" s="65"/>
    </row>
    <row r="417" spans="1:11" ht="24">
      <c r="A417" s="28"/>
      <c r="B417" s="28"/>
      <c r="C417" s="28"/>
      <c r="D417" s="28"/>
      <c r="E417" s="28"/>
      <c r="F417" s="28"/>
      <c r="G417" s="28"/>
      <c r="H417" s="28"/>
      <c r="I417" s="65"/>
      <c r="J417" s="65"/>
      <c r="K417" s="65"/>
    </row>
    <row r="418" spans="1:11" ht="24">
      <c r="A418" s="28"/>
      <c r="B418" s="28"/>
      <c r="C418" s="28"/>
      <c r="D418" s="28"/>
      <c r="E418" s="28"/>
      <c r="F418" s="28"/>
      <c r="G418" s="28"/>
      <c r="H418" s="28"/>
      <c r="I418" s="65"/>
      <c r="J418" s="65"/>
      <c r="K418" s="65"/>
    </row>
    <row r="419" spans="1:11" ht="24">
      <c r="A419" s="28"/>
      <c r="B419" s="28"/>
      <c r="C419" s="28"/>
      <c r="D419" s="28"/>
      <c r="E419" s="28"/>
      <c r="F419" s="28"/>
      <c r="G419" s="28"/>
      <c r="H419" s="28"/>
      <c r="I419" s="65"/>
      <c r="J419" s="65"/>
      <c r="K419" s="65"/>
    </row>
    <row r="420" spans="1:11" ht="24">
      <c r="A420" s="28"/>
      <c r="B420" s="28"/>
      <c r="C420" s="28"/>
      <c r="D420" s="28"/>
      <c r="E420" s="28"/>
      <c r="F420" s="28"/>
      <c r="G420" s="28"/>
      <c r="H420" s="28"/>
      <c r="I420" s="65"/>
      <c r="J420" s="65"/>
      <c r="K420" s="65"/>
    </row>
    <row r="421" spans="1:11" ht="24">
      <c r="A421" s="28"/>
      <c r="B421" s="28"/>
      <c r="C421" s="28"/>
      <c r="D421" s="28"/>
      <c r="E421" s="28"/>
      <c r="F421" s="28"/>
      <c r="G421" s="28"/>
      <c r="H421" s="28"/>
      <c r="I421" s="65"/>
      <c r="J421" s="65"/>
      <c r="K421" s="65"/>
    </row>
    <row r="422" spans="1:11" ht="24">
      <c r="A422" s="28"/>
      <c r="B422" s="28"/>
      <c r="C422" s="28"/>
      <c r="D422" s="28"/>
      <c r="E422" s="28"/>
      <c r="F422" s="28"/>
      <c r="G422" s="28"/>
      <c r="H422" s="28"/>
      <c r="I422" s="65"/>
      <c r="J422" s="65"/>
      <c r="K422" s="65"/>
    </row>
    <row r="423" spans="1:11" ht="24">
      <c r="A423" s="28"/>
      <c r="B423" s="28"/>
      <c r="C423" s="28"/>
      <c r="D423" s="28"/>
      <c r="E423" s="28"/>
      <c r="F423" s="28"/>
      <c r="G423" s="28"/>
      <c r="H423" s="28"/>
      <c r="I423" s="65"/>
      <c r="J423" s="65"/>
      <c r="K423" s="65"/>
    </row>
    <row r="424" spans="1:11" ht="24">
      <c r="A424" s="28"/>
      <c r="B424" s="28"/>
      <c r="C424" s="28"/>
      <c r="D424" s="28"/>
      <c r="E424" s="28"/>
      <c r="F424" s="28"/>
      <c r="G424" s="28"/>
      <c r="H424" s="28"/>
      <c r="I424" s="65"/>
      <c r="J424" s="65"/>
      <c r="K424" s="65"/>
    </row>
    <row r="425" spans="1:11" ht="24">
      <c r="A425" s="28"/>
      <c r="B425" s="28"/>
      <c r="C425" s="28"/>
      <c r="D425" s="28"/>
      <c r="E425" s="28"/>
      <c r="F425" s="28"/>
      <c r="G425" s="28"/>
      <c r="H425" s="28"/>
      <c r="I425" s="65"/>
      <c r="J425" s="65"/>
      <c r="K425" s="65"/>
    </row>
    <row r="426" spans="1:11" ht="24">
      <c r="A426" s="28"/>
      <c r="B426" s="28"/>
      <c r="C426" s="28"/>
      <c r="D426" s="28"/>
      <c r="E426" s="28"/>
      <c r="F426" s="28"/>
      <c r="G426" s="28"/>
      <c r="H426" s="28"/>
      <c r="I426" s="65"/>
      <c r="J426" s="65"/>
      <c r="K426" s="65"/>
    </row>
    <row r="427" spans="1:11" ht="24">
      <c r="A427" s="28"/>
      <c r="B427" s="28"/>
      <c r="C427" s="28"/>
      <c r="D427" s="28"/>
      <c r="E427" s="28"/>
      <c r="F427" s="28"/>
      <c r="G427" s="28"/>
      <c r="H427" s="28"/>
      <c r="I427" s="65"/>
      <c r="J427" s="65"/>
      <c r="K427" s="65"/>
    </row>
    <row r="428" spans="1:11" ht="24">
      <c r="A428" s="28"/>
      <c r="B428" s="28"/>
      <c r="C428" s="28"/>
      <c r="D428" s="28"/>
      <c r="E428" s="28"/>
      <c r="F428" s="28"/>
      <c r="G428" s="28"/>
      <c r="H428" s="28"/>
      <c r="I428" s="65"/>
      <c r="J428" s="65"/>
      <c r="K428" s="65"/>
    </row>
    <row r="429" spans="1:11" ht="24">
      <c r="A429" s="28"/>
      <c r="B429" s="28"/>
      <c r="C429" s="28"/>
      <c r="D429" s="28"/>
      <c r="E429" s="28"/>
      <c r="F429" s="28"/>
      <c r="G429" s="28"/>
      <c r="H429" s="28"/>
      <c r="I429" s="65"/>
      <c r="J429" s="65"/>
      <c r="K429" s="65"/>
    </row>
    <row r="430" spans="1:11" ht="24">
      <c r="A430" s="28"/>
      <c r="B430" s="28"/>
      <c r="C430" s="28"/>
      <c r="D430" s="28"/>
      <c r="E430" s="28"/>
      <c r="F430" s="28"/>
      <c r="G430" s="28"/>
      <c r="H430" s="28"/>
      <c r="I430" s="65"/>
      <c r="J430" s="65"/>
      <c r="K430" s="65"/>
    </row>
    <row r="431" spans="1:11" ht="24">
      <c r="A431" s="28"/>
      <c r="B431" s="28"/>
      <c r="C431" s="28"/>
      <c r="D431" s="28"/>
      <c r="E431" s="28"/>
      <c r="F431" s="28"/>
      <c r="G431" s="28"/>
      <c r="H431" s="28"/>
      <c r="I431" s="65"/>
      <c r="J431" s="65"/>
      <c r="K431" s="65"/>
    </row>
    <row r="432" spans="1:11" ht="24">
      <c r="A432" s="28"/>
      <c r="B432" s="28"/>
      <c r="C432" s="28"/>
      <c r="D432" s="28"/>
      <c r="E432" s="28"/>
      <c r="F432" s="28"/>
      <c r="G432" s="28"/>
      <c r="H432" s="28"/>
      <c r="I432" s="65"/>
      <c r="J432" s="65"/>
      <c r="K432" s="65"/>
    </row>
    <row r="433" spans="1:11" ht="24">
      <c r="A433" s="28"/>
      <c r="B433" s="28"/>
      <c r="C433" s="28"/>
      <c r="D433" s="28"/>
      <c r="E433" s="28"/>
      <c r="F433" s="28"/>
      <c r="G433" s="28"/>
      <c r="H433" s="28"/>
      <c r="I433" s="65"/>
      <c r="J433" s="65"/>
      <c r="K433" s="65"/>
    </row>
    <row r="434" spans="1:11" ht="24">
      <c r="A434" s="28"/>
      <c r="B434" s="28"/>
      <c r="C434" s="28"/>
      <c r="D434" s="28"/>
      <c r="E434" s="28"/>
      <c r="F434" s="28"/>
      <c r="G434" s="28"/>
      <c r="H434" s="28"/>
      <c r="I434" s="65"/>
      <c r="J434" s="65"/>
      <c r="K434" s="65"/>
    </row>
    <row r="435" spans="1:11" ht="24">
      <c r="A435" s="28"/>
      <c r="B435" s="28"/>
      <c r="C435" s="28"/>
      <c r="D435" s="28"/>
      <c r="E435" s="28"/>
      <c r="F435" s="28"/>
      <c r="G435" s="28"/>
      <c r="H435" s="28"/>
      <c r="I435" s="65"/>
      <c r="J435" s="65"/>
      <c r="K435" s="65"/>
    </row>
    <row r="436" spans="1:11" ht="24">
      <c r="A436" s="28"/>
      <c r="B436" s="28"/>
      <c r="C436" s="28"/>
      <c r="D436" s="28"/>
      <c r="E436" s="28"/>
      <c r="F436" s="28"/>
      <c r="G436" s="28"/>
      <c r="H436" s="28"/>
      <c r="I436" s="65"/>
      <c r="J436" s="65"/>
      <c r="K436" s="65"/>
    </row>
    <row r="437" spans="1:11" ht="24">
      <c r="A437" s="28"/>
      <c r="B437" s="28"/>
      <c r="C437" s="28"/>
      <c r="D437" s="28"/>
      <c r="E437" s="28"/>
      <c r="F437" s="28"/>
      <c r="G437" s="28"/>
      <c r="H437" s="28"/>
      <c r="I437" s="65"/>
      <c r="J437" s="65"/>
      <c r="K437" s="65"/>
    </row>
    <row r="438" spans="1:11" ht="24">
      <c r="A438" s="28"/>
      <c r="B438" s="28"/>
      <c r="C438" s="28"/>
      <c r="D438" s="28"/>
      <c r="E438" s="28"/>
      <c r="F438" s="28"/>
      <c r="G438" s="28"/>
      <c r="H438" s="28"/>
      <c r="I438" s="65"/>
      <c r="J438" s="65"/>
      <c r="K438" s="65"/>
    </row>
    <row r="439" spans="1:11" ht="24">
      <c r="A439" s="28"/>
      <c r="B439" s="28"/>
      <c r="C439" s="28"/>
      <c r="D439" s="28"/>
      <c r="E439" s="28"/>
      <c r="F439" s="28"/>
      <c r="G439" s="28"/>
      <c r="H439" s="28"/>
      <c r="I439" s="65"/>
      <c r="J439" s="65"/>
      <c r="K439" s="65"/>
    </row>
    <row r="440" spans="1:11" ht="24">
      <c r="A440" s="28"/>
      <c r="B440" s="28"/>
      <c r="C440" s="28"/>
      <c r="D440" s="28"/>
      <c r="E440" s="28"/>
      <c r="F440" s="28"/>
      <c r="G440" s="28"/>
      <c r="H440" s="28"/>
      <c r="I440" s="65"/>
      <c r="J440" s="65"/>
      <c r="K440" s="65"/>
    </row>
    <row r="441" spans="1:11" ht="24">
      <c r="A441" s="28"/>
      <c r="B441" s="28"/>
      <c r="C441" s="28"/>
      <c r="D441" s="28"/>
      <c r="E441" s="28"/>
      <c r="F441" s="28"/>
      <c r="G441" s="28"/>
      <c r="H441" s="28"/>
      <c r="I441" s="65"/>
      <c r="J441" s="65"/>
      <c r="K441" s="65"/>
    </row>
    <row r="442" spans="1:11" ht="24">
      <c r="A442" s="28"/>
      <c r="B442" s="28"/>
      <c r="C442" s="28"/>
      <c r="D442" s="28"/>
      <c r="E442" s="28"/>
      <c r="F442" s="28"/>
      <c r="G442" s="28"/>
      <c r="H442" s="28"/>
      <c r="I442" s="65"/>
      <c r="J442" s="65"/>
      <c r="K442" s="65"/>
    </row>
    <row r="443" spans="1:11" ht="24">
      <c r="A443" s="28"/>
      <c r="B443" s="28"/>
      <c r="C443" s="28"/>
      <c r="D443" s="28"/>
      <c r="E443" s="28"/>
      <c r="F443" s="28"/>
      <c r="G443" s="28"/>
      <c r="H443" s="28"/>
      <c r="I443" s="65"/>
      <c r="J443" s="65"/>
      <c r="K443" s="65"/>
    </row>
    <row r="444" spans="1:11" ht="24">
      <c r="A444" s="28"/>
      <c r="B444" s="28"/>
      <c r="C444" s="28"/>
      <c r="D444" s="28"/>
      <c r="E444" s="28"/>
      <c r="F444" s="28"/>
      <c r="G444" s="28"/>
      <c r="H444" s="28"/>
      <c r="I444" s="65"/>
      <c r="J444" s="65"/>
      <c r="K444" s="65"/>
    </row>
    <row r="445" spans="1:11" ht="24">
      <c r="A445" s="28"/>
      <c r="B445" s="28"/>
      <c r="C445" s="28"/>
      <c r="D445" s="28"/>
      <c r="E445" s="28"/>
      <c r="F445" s="28"/>
      <c r="G445" s="28"/>
      <c r="H445" s="28"/>
      <c r="I445" s="65"/>
      <c r="J445" s="65"/>
      <c r="K445" s="65"/>
    </row>
    <row r="446" spans="1:11" ht="24">
      <c r="A446" s="28"/>
      <c r="B446" s="28"/>
      <c r="C446" s="28"/>
      <c r="D446" s="28"/>
      <c r="E446" s="28"/>
      <c r="F446" s="28"/>
      <c r="G446" s="28"/>
      <c r="H446" s="28"/>
      <c r="I446" s="65"/>
      <c r="J446" s="65"/>
      <c r="K446" s="65"/>
    </row>
    <row r="447" spans="1:11" ht="24">
      <c r="A447" s="28"/>
      <c r="B447" s="28"/>
      <c r="C447" s="28"/>
      <c r="D447" s="28"/>
      <c r="E447" s="28"/>
      <c r="F447" s="28"/>
      <c r="G447" s="28"/>
      <c r="H447" s="28"/>
      <c r="I447" s="65"/>
      <c r="J447" s="65"/>
      <c r="K447" s="65"/>
    </row>
    <row r="448" spans="1:11" ht="24">
      <c r="A448" s="28"/>
      <c r="B448" s="28"/>
      <c r="C448" s="28"/>
      <c r="D448" s="28"/>
      <c r="E448" s="28"/>
      <c r="F448" s="28"/>
      <c r="G448" s="28"/>
      <c r="H448" s="28"/>
      <c r="I448" s="65"/>
      <c r="J448" s="65"/>
      <c r="K448" s="65"/>
    </row>
    <row r="449" spans="1:11" ht="24">
      <c r="A449" s="28"/>
      <c r="B449" s="28"/>
      <c r="C449" s="28"/>
      <c r="D449" s="28"/>
      <c r="E449" s="28"/>
      <c r="F449" s="28"/>
      <c r="G449" s="28"/>
      <c r="H449" s="28"/>
      <c r="I449" s="65"/>
      <c r="J449" s="65"/>
      <c r="K449" s="65"/>
    </row>
    <row r="450" spans="1:11" ht="24">
      <c r="A450" s="28"/>
      <c r="B450" s="28"/>
      <c r="C450" s="28"/>
      <c r="D450" s="28"/>
      <c r="E450" s="28"/>
      <c r="F450" s="28"/>
      <c r="G450" s="28"/>
      <c r="H450" s="28"/>
      <c r="I450" s="65"/>
      <c r="J450" s="65"/>
      <c r="K450" s="65"/>
    </row>
    <row r="451" spans="1:11" ht="24">
      <c r="A451" s="28"/>
      <c r="B451" s="28"/>
      <c r="C451" s="28"/>
      <c r="D451" s="28"/>
      <c r="E451" s="28"/>
      <c r="F451" s="28"/>
      <c r="G451" s="28"/>
      <c r="H451" s="28"/>
      <c r="I451" s="65"/>
      <c r="J451" s="65"/>
      <c r="K451" s="65"/>
    </row>
    <row r="452" spans="1:11" ht="24">
      <c r="A452" s="28"/>
      <c r="B452" s="28"/>
      <c r="C452" s="28"/>
      <c r="D452" s="28"/>
      <c r="E452" s="28"/>
      <c r="F452" s="28"/>
      <c r="G452" s="28"/>
      <c r="H452" s="28"/>
      <c r="I452" s="65"/>
      <c r="J452" s="65"/>
      <c r="K452" s="65"/>
    </row>
    <row r="453" spans="1:11" ht="24">
      <c r="A453" s="28"/>
      <c r="B453" s="28"/>
      <c r="C453" s="28"/>
      <c r="D453" s="28"/>
      <c r="E453" s="28"/>
      <c r="F453" s="28"/>
      <c r="G453" s="28"/>
      <c r="H453" s="28"/>
      <c r="I453" s="65"/>
      <c r="J453" s="65"/>
      <c r="K453" s="65"/>
    </row>
    <row r="454" spans="1:11" ht="24">
      <c r="A454" s="28"/>
      <c r="B454" s="28"/>
      <c r="C454" s="28"/>
      <c r="D454" s="28"/>
      <c r="E454" s="28"/>
      <c r="F454" s="28"/>
      <c r="G454" s="28"/>
      <c r="H454" s="28"/>
      <c r="I454" s="65"/>
      <c r="J454" s="65"/>
      <c r="K454" s="65"/>
    </row>
    <row r="455" spans="1:11" ht="24">
      <c r="A455" s="28"/>
      <c r="B455" s="28"/>
      <c r="C455" s="28"/>
      <c r="D455" s="28"/>
      <c r="E455" s="28"/>
      <c r="F455" s="28"/>
      <c r="G455" s="28"/>
      <c r="H455" s="28"/>
      <c r="I455" s="65"/>
      <c r="J455" s="65"/>
      <c r="K455" s="65"/>
    </row>
    <row r="456" spans="1:11" ht="24">
      <c r="A456" s="28"/>
      <c r="B456" s="28"/>
      <c r="C456" s="28"/>
      <c r="D456" s="28"/>
      <c r="E456" s="28"/>
      <c r="F456" s="28"/>
      <c r="G456" s="28"/>
      <c r="H456" s="28"/>
      <c r="I456" s="65"/>
      <c r="J456" s="65"/>
      <c r="K456" s="65"/>
    </row>
    <row r="457" spans="1:11" ht="24">
      <c r="A457" s="28"/>
      <c r="B457" s="28"/>
      <c r="C457" s="28"/>
      <c r="D457" s="28"/>
      <c r="E457" s="28"/>
      <c r="F457" s="28"/>
      <c r="G457" s="28"/>
      <c r="H457" s="28"/>
      <c r="I457" s="65"/>
      <c r="J457" s="65"/>
      <c r="K457" s="65"/>
    </row>
    <row r="458" spans="1:11" ht="24">
      <c r="A458" s="28"/>
      <c r="B458" s="28"/>
      <c r="C458" s="28"/>
      <c r="D458" s="28"/>
      <c r="E458" s="28"/>
      <c r="F458" s="28"/>
      <c r="G458" s="28"/>
      <c r="H458" s="28"/>
      <c r="I458" s="65"/>
      <c r="J458" s="65"/>
      <c r="K458" s="65"/>
    </row>
    <row r="459" spans="1:11" ht="24">
      <c r="A459" s="28"/>
      <c r="B459" s="28"/>
      <c r="C459" s="28"/>
      <c r="D459" s="28"/>
      <c r="E459" s="28"/>
      <c r="F459" s="28"/>
      <c r="G459" s="28"/>
      <c r="H459" s="28"/>
      <c r="I459" s="65"/>
      <c r="J459" s="65"/>
      <c r="K459" s="65"/>
    </row>
    <row r="460" spans="1:11" ht="24">
      <c r="A460" s="28"/>
      <c r="B460" s="28"/>
      <c r="C460" s="28"/>
      <c r="D460" s="28"/>
      <c r="E460" s="28"/>
      <c r="F460" s="28"/>
      <c r="G460" s="28"/>
      <c r="H460" s="28"/>
      <c r="I460" s="65"/>
      <c r="J460" s="65"/>
      <c r="K460" s="65"/>
    </row>
    <row r="461" spans="1:11" ht="24">
      <c r="A461" s="28"/>
      <c r="B461" s="28"/>
      <c r="C461" s="28"/>
      <c r="D461" s="28"/>
      <c r="E461" s="28"/>
      <c r="F461" s="28"/>
      <c r="G461" s="28"/>
      <c r="H461" s="28"/>
      <c r="I461" s="65"/>
      <c r="J461" s="65"/>
      <c r="K461" s="65"/>
    </row>
    <row r="462" spans="1:11" ht="24">
      <c r="A462" s="28"/>
      <c r="B462" s="28"/>
      <c r="C462" s="28"/>
      <c r="D462" s="28"/>
      <c r="E462" s="28"/>
      <c r="F462" s="28"/>
      <c r="G462" s="28"/>
      <c r="H462" s="28"/>
      <c r="I462" s="65"/>
      <c r="J462" s="65"/>
      <c r="K462" s="65"/>
    </row>
    <row r="463" spans="1:11" ht="24">
      <c r="A463" s="28"/>
      <c r="B463" s="28"/>
      <c r="C463" s="28"/>
      <c r="D463" s="28"/>
      <c r="E463" s="28"/>
      <c r="F463" s="28"/>
      <c r="G463" s="28"/>
      <c r="H463" s="28"/>
      <c r="I463" s="65"/>
      <c r="J463" s="65"/>
      <c r="K463" s="65"/>
    </row>
    <row r="464" spans="1:11" ht="24">
      <c r="A464" s="1"/>
      <c r="B464" s="1"/>
      <c r="C464" s="1"/>
      <c r="D464" s="1"/>
      <c r="E464" s="1"/>
      <c r="F464" s="1"/>
      <c r="G464" s="1"/>
      <c r="H464" s="1"/>
    </row>
    <row r="465" spans="1:8" ht="24">
      <c r="A465" s="1"/>
      <c r="B465" s="1"/>
      <c r="C465" s="1"/>
      <c r="D465" s="1"/>
      <c r="E465" s="1"/>
      <c r="F465" s="1"/>
      <c r="G465" s="1"/>
      <c r="H465" s="1"/>
    </row>
    <row r="466" spans="1:8" ht="24">
      <c r="A466" s="1"/>
      <c r="B466" s="1"/>
      <c r="C466" s="1"/>
      <c r="D466" s="1"/>
      <c r="E466" s="1"/>
      <c r="F466" s="1"/>
      <c r="G466" s="1"/>
      <c r="H466" s="1"/>
    </row>
    <row r="467" spans="1:8" ht="24">
      <c r="A467" s="1"/>
      <c r="B467" s="1"/>
      <c r="C467" s="1"/>
      <c r="D467" s="1"/>
      <c r="E467" s="1"/>
      <c r="F467" s="1"/>
      <c r="G467" s="1"/>
      <c r="H467" s="1"/>
    </row>
    <row r="468" spans="1:8" ht="24">
      <c r="A468" s="1"/>
      <c r="B468" s="1"/>
      <c r="C468" s="1"/>
      <c r="D468" s="1"/>
      <c r="E468" s="1"/>
      <c r="F468" s="1"/>
      <c r="G468" s="1"/>
      <c r="H468" s="1"/>
    </row>
    <row r="469" spans="1:8" ht="24">
      <c r="A469" s="1"/>
      <c r="B469" s="1"/>
      <c r="C469" s="1"/>
      <c r="D469" s="1"/>
      <c r="E469" s="1"/>
      <c r="F469" s="1"/>
      <c r="G469" s="1"/>
      <c r="H469" s="1"/>
    </row>
    <row r="470" spans="1:8" ht="24">
      <c r="A470" s="1"/>
      <c r="B470" s="1"/>
      <c r="C470" s="1"/>
      <c r="D470" s="1"/>
      <c r="E470" s="1"/>
      <c r="F470" s="1"/>
      <c r="G470" s="1"/>
      <c r="H470" s="1"/>
    </row>
    <row r="471" spans="1:8" ht="24">
      <c r="A471" s="1"/>
      <c r="B471" s="1"/>
      <c r="C471" s="1"/>
      <c r="D471" s="1"/>
      <c r="E471" s="1"/>
      <c r="F471" s="1"/>
      <c r="G471" s="1"/>
      <c r="H471" s="1"/>
    </row>
    <row r="472" spans="1:8" ht="24">
      <c r="A472" s="1"/>
      <c r="B472" s="1"/>
      <c r="C472" s="1"/>
      <c r="D472" s="1"/>
      <c r="E472" s="1"/>
      <c r="F472" s="1"/>
      <c r="G472" s="1"/>
      <c r="H472" s="1"/>
    </row>
    <row r="473" spans="1:8" ht="24">
      <c r="A473" s="1"/>
      <c r="B473" s="1"/>
      <c r="C473" s="1"/>
      <c r="D473" s="1"/>
      <c r="E473" s="1"/>
      <c r="F473" s="1"/>
      <c r="G473" s="1"/>
      <c r="H473" s="1"/>
    </row>
    <row r="474" spans="1:8" ht="24">
      <c r="A474" s="1"/>
      <c r="B474" s="1"/>
      <c r="C474" s="1"/>
      <c r="D474" s="1"/>
      <c r="E474" s="1"/>
      <c r="F474" s="1"/>
      <c r="G474" s="1"/>
      <c r="H474" s="1"/>
    </row>
    <row r="475" spans="1:8" ht="24">
      <c r="A475" s="1"/>
      <c r="B475" s="1"/>
      <c r="C475" s="1"/>
      <c r="D475" s="1"/>
      <c r="E475" s="1"/>
      <c r="F475" s="1"/>
      <c r="G475" s="1"/>
      <c r="H475" s="1"/>
    </row>
    <row r="476" spans="1:8" ht="24">
      <c r="A476" s="1"/>
      <c r="B476" s="1"/>
      <c r="C476" s="1"/>
      <c r="D476" s="1"/>
      <c r="E476" s="1"/>
      <c r="F476" s="1"/>
      <c r="G476" s="1"/>
      <c r="H476" s="1"/>
    </row>
  </sheetData>
  <mergeCells count="5">
    <mergeCell ref="A1:K1"/>
    <mergeCell ref="A2:K2"/>
    <mergeCell ref="A3:K3"/>
    <mergeCell ref="A4:K4"/>
    <mergeCell ref="E10:H10"/>
  </mergeCells>
  <pageMargins left="0.35433070866141736" right="0.27559055118110237" top="0.9055118110236221" bottom="0.23622047244094491" header="0.31496062992125984" footer="0.15748031496062992"/>
  <pageSetup paperSize="9" scale="86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05"/>
  <sheetViews>
    <sheetView topLeftCell="A277" workbookViewId="0">
      <selection activeCell="J368" sqref="J368"/>
    </sheetView>
  </sheetViews>
  <sheetFormatPr defaultRowHeight="14.25"/>
  <cols>
    <col min="1" max="1" width="5.375" customWidth="1"/>
    <col min="2" max="2" width="23.25" customWidth="1"/>
    <col min="3" max="3" width="18.5" customWidth="1"/>
    <col min="4" max="4" width="18.75" customWidth="1"/>
    <col min="5" max="5" width="11.875" customWidth="1"/>
    <col min="6" max="7" width="11.25" customWidth="1"/>
    <col min="8" max="8" width="11.375" customWidth="1"/>
    <col min="9" max="9" width="14.125" customWidth="1"/>
    <col min="10" max="10" width="14.75" customWidth="1"/>
    <col min="11" max="11" width="10.625" customWidth="1"/>
  </cols>
  <sheetData>
    <row r="1" spans="1:11" ht="20.25">
      <c r="A1" s="279" t="s">
        <v>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</row>
    <row r="2" spans="1:11" ht="24">
      <c r="A2" s="273" t="s">
        <v>1075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</row>
    <row r="3" spans="1:11" ht="24">
      <c r="A3" s="273" t="s">
        <v>1076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</row>
    <row r="4" spans="1:11" ht="24">
      <c r="A4" s="273" t="s">
        <v>14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</row>
    <row r="5" spans="1:11" ht="24">
      <c r="A5" s="11" t="s">
        <v>15</v>
      </c>
      <c r="B5" s="12"/>
      <c r="C5" s="12"/>
      <c r="D5" s="12"/>
      <c r="E5" s="12"/>
      <c r="F5" s="12"/>
      <c r="G5" s="189"/>
      <c r="H5" s="12"/>
      <c r="I5" s="12"/>
      <c r="J5" s="12"/>
      <c r="K5" s="12"/>
    </row>
    <row r="6" spans="1:11" ht="24">
      <c r="A6" s="11" t="s">
        <v>16</v>
      </c>
      <c r="B6" s="12"/>
      <c r="C6" s="12"/>
      <c r="D6" s="12"/>
      <c r="E6" s="12"/>
      <c r="F6" s="12"/>
      <c r="G6" s="189"/>
      <c r="H6" s="12"/>
      <c r="I6" s="12"/>
      <c r="J6" s="12"/>
      <c r="K6" s="12"/>
    </row>
    <row r="7" spans="1:11" ht="24">
      <c r="A7" s="10" t="s">
        <v>17</v>
      </c>
      <c r="B7" s="1"/>
      <c r="C7" s="1"/>
      <c r="D7" s="1"/>
      <c r="E7" s="1"/>
      <c r="F7" s="1"/>
      <c r="G7" s="1"/>
      <c r="H7" s="1"/>
    </row>
    <row r="8" spans="1:11" ht="24">
      <c r="A8" s="10" t="s">
        <v>18</v>
      </c>
      <c r="B8" s="1"/>
      <c r="C8" s="1"/>
      <c r="D8" s="1"/>
      <c r="E8" s="1"/>
      <c r="F8" s="1"/>
      <c r="G8" s="1"/>
      <c r="H8" s="1"/>
    </row>
    <row r="9" spans="1:11" ht="24">
      <c r="A9" s="10" t="s">
        <v>19</v>
      </c>
      <c r="B9" s="1"/>
      <c r="C9" s="1"/>
      <c r="D9" s="1"/>
      <c r="E9" s="1"/>
      <c r="F9" s="1"/>
      <c r="G9" s="1"/>
      <c r="H9" s="1"/>
    </row>
    <row r="10" spans="1:11" ht="24">
      <c r="A10" s="2"/>
      <c r="B10" s="2"/>
      <c r="C10" s="2"/>
      <c r="D10" s="2" t="s">
        <v>1</v>
      </c>
      <c r="E10" s="280" t="s">
        <v>2</v>
      </c>
      <c r="F10" s="281"/>
      <c r="G10" s="281"/>
      <c r="H10" s="282"/>
      <c r="I10" s="2" t="s">
        <v>3</v>
      </c>
      <c r="J10" s="2" t="s">
        <v>4</v>
      </c>
      <c r="K10" s="2" t="s">
        <v>5</v>
      </c>
    </row>
    <row r="11" spans="1:11" ht="24">
      <c r="A11" s="3" t="s">
        <v>6</v>
      </c>
      <c r="B11" s="3" t="s">
        <v>7</v>
      </c>
      <c r="C11" s="3" t="s">
        <v>8</v>
      </c>
      <c r="D11" s="3" t="s">
        <v>9</v>
      </c>
      <c r="E11" s="8">
        <v>2561</v>
      </c>
      <c r="F11" s="8">
        <v>2562</v>
      </c>
      <c r="G11" s="8">
        <v>2563</v>
      </c>
      <c r="H11" s="8">
        <v>2564</v>
      </c>
      <c r="I11" s="3" t="s">
        <v>10</v>
      </c>
      <c r="J11" s="3" t="s">
        <v>11</v>
      </c>
      <c r="K11" s="3" t="s">
        <v>12</v>
      </c>
    </row>
    <row r="12" spans="1:11" ht="24">
      <c r="A12" s="6"/>
      <c r="B12" s="6"/>
      <c r="C12" s="6"/>
      <c r="D12" s="6"/>
      <c r="E12" s="6" t="s">
        <v>13</v>
      </c>
      <c r="F12" s="6" t="s">
        <v>13</v>
      </c>
      <c r="G12" s="6" t="s">
        <v>13</v>
      </c>
      <c r="H12" s="6" t="s">
        <v>13</v>
      </c>
      <c r="I12" s="6"/>
      <c r="J12" s="6"/>
      <c r="K12" s="6"/>
    </row>
    <row r="13" spans="1:11" ht="24">
      <c r="A13" s="14">
        <v>1</v>
      </c>
      <c r="B13" s="238" t="s">
        <v>1162</v>
      </c>
      <c r="C13" s="54" t="s">
        <v>699</v>
      </c>
      <c r="D13" s="238" t="s">
        <v>1202</v>
      </c>
      <c r="E13" s="269">
        <f>5*1000*0.1*350</f>
        <v>175000</v>
      </c>
      <c r="F13" s="269">
        <f t="shared" ref="F13:G13" si="0">5*1000*0.1*350</f>
        <v>175000</v>
      </c>
      <c r="G13" s="269">
        <f t="shared" si="0"/>
        <v>175000</v>
      </c>
      <c r="H13" s="238"/>
      <c r="I13" s="238" t="s">
        <v>693</v>
      </c>
      <c r="J13" s="57" t="s">
        <v>707</v>
      </c>
      <c r="K13" s="238" t="s">
        <v>1077</v>
      </c>
    </row>
    <row r="14" spans="1:11" ht="24">
      <c r="A14" s="239"/>
      <c r="B14" s="240" t="s">
        <v>1163</v>
      </c>
      <c r="C14" s="56" t="s">
        <v>702</v>
      </c>
      <c r="D14" s="240" t="s">
        <v>1171</v>
      </c>
      <c r="E14" s="240"/>
      <c r="F14" s="240"/>
      <c r="G14" s="240"/>
      <c r="H14" s="240"/>
      <c r="I14" s="240" t="s">
        <v>1165</v>
      </c>
      <c r="J14" s="57" t="s">
        <v>704</v>
      </c>
      <c r="K14" s="240"/>
    </row>
    <row r="15" spans="1:11" ht="24">
      <c r="A15" s="239"/>
      <c r="B15" s="240" t="s">
        <v>658</v>
      </c>
      <c r="C15" s="56" t="s">
        <v>703</v>
      </c>
      <c r="D15" s="240" t="s">
        <v>1286</v>
      </c>
      <c r="E15" s="240"/>
      <c r="F15" s="240"/>
      <c r="G15" s="240"/>
      <c r="H15" s="240"/>
      <c r="I15" s="240"/>
      <c r="J15" s="57" t="s">
        <v>705</v>
      </c>
      <c r="K15" s="240"/>
    </row>
    <row r="16" spans="1:11" ht="24">
      <c r="A16" s="239"/>
      <c r="B16" s="240"/>
      <c r="C16" s="56" t="s">
        <v>700</v>
      </c>
      <c r="D16" s="240" t="s">
        <v>1287</v>
      </c>
      <c r="E16" s="240"/>
      <c r="F16" s="240"/>
      <c r="G16" s="240"/>
      <c r="H16" s="240"/>
      <c r="I16" s="240"/>
      <c r="J16" s="57" t="s">
        <v>703</v>
      </c>
      <c r="K16" s="240"/>
    </row>
    <row r="17" spans="1:13" ht="24">
      <c r="A17" s="241"/>
      <c r="B17" s="242"/>
      <c r="C17" s="63" t="s">
        <v>701</v>
      </c>
      <c r="D17" s="240" t="s">
        <v>1181</v>
      </c>
      <c r="E17" s="242"/>
      <c r="F17" s="242"/>
      <c r="G17" s="242"/>
      <c r="H17" s="242"/>
      <c r="I17" s="242"/>
      <c r="J17" s="64" t="s">
        <v>706</v>
      </c>
      <c r="K17" s="242"/>
    </row>
    <row r="18" spans="1:13" ht="24">
      <c r="A18" s="5">
        <v>2</v>
      </c>
      <c r="B18" s="20" t="s">
        <v>660</v>
      </c>
      <c r="C18" s="69" t="s">
        <v>692</v>
      </c>
      <c r="D18" s="16" t="s">
        <v>689</v>
      </c>
      <c r="E18" s="95"/>
      <c r="F18" s="95"/>
      <c r="G18" s="95">
        <f>300*600</f>
        <v>180000</v>
      </c>
      <c r="H18" s="95">
        <f>300*600</f>
        <v>180000</v>
      </c>
      <c r="I18" s="20" t="s">
        <v>693</v>
      </c>
      <c r="J18" s="54" t="s">
        <v>696</v>
      </c>
      <c r="K18" s="20" t="s">
        <v>1077</v>
      </c>
      <c r="M18">
        <f>F18/300</f>
        <v>0</v>
      </c>
    </row>
    <row r="19" spans="1:13" ht="24">
      <c r="A19" s="14"/>
      <c r="B19" s="21" t="s">
        <v>688</v>
      </c>
      <c r="C19" s="70" t="s">
        <v>690</v>
      </c>
      <c r="D19" s="17" t="s">
        <v>669</v>
      </c>
      <c r="E19" s="24"/>
      <c r="F19" s="24"/>
      <c r="G19" s="24"/>
      <c r="H19" s="24"/>
      <c r="I19" s="21" t="s">
        <v>694</v>
      </c>
      <c r="J19" s="56" t="s">
        <v>695</v>
      </c>
      <c r="K19" s="21"/>
    </row>
    <row r="20" spans="1:13" ht="24">
      <c r="A20" s="14"/>
      <c r="B20" s="21"/>
      <c r="C20" s="70" t="s">
        <v>691</v>
      </c>
      <c r="D20" s="17" t="s">
        <v>1164</v>
      </c>
      <c r="E20" s="21"/>
      <c r="F20" s="21"/>
      <c r="G20" s="21"/>
      <c r="H20" s="21"/>
      <c r="I20" s="21"/>
      <c r="J20" s="56" t="s">
        <v>697</v>
      </c>
      <c r="K20" s="21"/>
    </row>
    <row r="21" spans="1:13" ht="24">
      <c r="A21" s="14"/>
      <c r="B21" s="21"/>
      <c r="C21" s="28"/>
      <c r="D21" s="17" t="s">
        <v>1166</v>
      </c>
      <c r="E21" s="21"/>
      <c r="F21" s="21"/>
      <c r="G21" s="21"/>
      <c r="H21" s="21"/>
      <c r="I21" s="21"/>
      <c r="J21" s="21" t="s">
        <v>698</v>
      </c>
      <c r="K21" s="21"/>
    </row>
    <row r="22" spans="1:13" ht="24">
      <c r="A22" s="15"/>
      <c r="B22" s="22"/>
      <c r="C22" s="90"/>
      <c r="D22" s="18"/>
      <c r="E22" s="22"/>
      <c r="F22" s="22"/>
      <c r="G22" s="22"/>
      <c r="H22" s="22"/>
      <c r="I22" s="22"/>
      <c r="J22" s="22"/>
      <c r="K22" s="22"/>
    </row>
    <row r="23" spans="1:13" ht="24">
      <c r="A23" s="34"/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spans="1:13" ht="24">
      <c r="A24" s="34"/>
      <c r="B24" s="28"/>
      <c r="C24" s="28"/>
      <c r="D24" s="28"/>
      <c r="E24" s="28"/>
      <c r="F24" s="28"/>
      <c r="G24" s="28"/>
      <c r="H24" s="28"/>
      <c r="I24" s="28"/>
      <c r="J24" s="28"/>
      <c r="K24" s="28">
        <v>41</v>
      </c>
    </row>
    <row r="25" spans="1:13" ht="24">
      <c r="A25" s="61">
        <v>3</v>
      </c>
      <c r="B25" s="16" t="s">
        <v>673</v>
      </c>
      <c r="C25" s="54" t="s">
        <v>1038</v>
      </c>
      <c r="D25" s="5" t="s">
        <v>659</v>
      </c>
      <c r="E25" s="94"/>
      <c r="F25" s="94">
        <v>200000</v>
      </c>
      <c r="G25" s="94">
        <v>200000</v>
      </c>
      <c r="H25" s="100">
        <v>200000</v>
      </c>
      <c r="I25" s="54" t="s">
        <v>740</v>
      </c>
      <c r="J25" s="54" t="s">
        <v>721</v>
      </c>
      <c r="K25" s="16" t="s">
        <v>1077</v>
      </c>
    </row>
    <row r="26" spans="1:13" ht="24">
      <c r="A26" s="14"/>
      <c r="B26" s="17" t="s">
        <v>658</v>
      </c>
      <c r="C26" s="56" t="s">
        <v>1062</v>
      </c>
      <c r="D26" s="17"/>
      <c r="E26" s="14"/>
      <c r="F26" s="14"/>
      <c r="G26" s="14"/>
      <c r="H26" s="17"/>
      <c r="I26" s="56" t="s">
        <v>1063</v>
      </c>
      <c r="J26" s="56" t="s">
        <v>1064</v>
      </c>
      <c r="K26" s="41"/>
    </row>
    <row r="27" spans="1:13" ht="24">
      <c r="A27" s="15"/>
      <c r="B27" s="18"/>
      <c r="C27" s="18" t="s">
        <v>1055</v>
      </c>
      <c r="D27" s="18"/>
      <c r="E27" s="18"/>
      <c r="F27" s="18"/>
      <c r="G27" s="18"/>
      <c r="H27" s="18"/>
      <c r="I27" s="42"/>
      <c r="J27" s="102" t="s">
        <v>1065</v>
      </c>
      <c r="K27" s="42"/>
    </row>
    <row r="28" spans="1:13" ht="24">
      <c r="A28" s="14">
        <v>4</v>
      </c>
      <c r="B28" s="54" t="s">
        <v>665</v>
      </c>
      <c r="C28" s="54" t="s">
        <v>699</v>
      </c>
      <c r="D28" s="54" t="s">
        <v>1271</v>
      </c>
      <c r="E28" s="174"/>
      <c r="F28" s="174">
        <f t="shared" ref="F28" si="1">4*100*550</f>
        <v>220000</v>
      </c>
      <c r="G28" s="174"/>
      <c r="H28" s="174"/>
      <c r="I28" s="49" t="s">
        <v>708</v>
      </c>
      <c r="J28" s="106" t="s">
        <v>707</v>
      </c>
      <c r="K28" s="16" t="s">
        <v>1077</v>
      </c>
    </row>
    <row r="29" spans="1:13" ht="24">
      <c r="A29" s="14"/>
      <c r="B29" s="17" t="s">
        <v>1302</v>
      </c>
      <c r="C29" s="56" t="s">
        <v>702</v>
      </c>
      <c r="D29" s="17" t="s">
        <v>1016</v>
      </c>
      <c r="E29" s="14"/>
      <c r="F29" s="14"/>
      <c r="G29" s="14"/>
      <c r="H29" s="14"/>
      <c r="I29" s="21" t="s">
        <v>719</v>
      </c>
      <c r="J29" s="57" t="s">
        <v>704</v>
      </c>
      <c r="K29" s="21"/>
    </row>
    <row r="30" spans="1:13" ht="24">
      <c r="A30" s="14"/>
      <c r="B30" s="17" t="s">
        <v>1303</v>
      </c>
      <c r="C30" s="56" t="s">
        <v>703</v>
      </c>
      <c r="D30" s="21" t="s">
        <v>1033</v>
      </c>
      <c r="E30" s="17"/>
      <c r="F30" s="17"/>
      <c r="G30" s="17"/>
      <c r="H30" s="17"/>
      <c r="I30" s="21"/>
      <c r="J30" s="57" t="s">
        <v>705</v>
      </c>
      <c r="K30" s="21"/>
    </row>
    <row r="31" spans="1:13" ht="24">
      <c r="A31" s="14"/>
      <c r="B31" s="21" t="s">
        <v>1304</v>
      </c>
      <c r="C31" s="56" t="s">
        <v>700</v>
      </c>
      <c r="D31" s="21"/>
      <c r="E31" s="17"/>
      <c r="F31" s="17"/>
      <c r="G31" s="17"/>
      <c r="H31" s="17"/>
      <c r="I31" s="21"/>
      <c r="J31" s="57" t="s">
        <v>703</v>
      </c>
      <c r="K31" s="21"/>
    </row>
    <row r="32" spans="1:13" ht="24">
      <c r="A32" s="14"/>
      <c r="B32" s="21"/>
      <c r="C32" s="56" t="s">
        <v>701</v>
      </c>
      <c r="D32" s="21"/>
      <c r="E32" s="17"/>
      <c r="F32" s="17"/>
      <c r="G32" s="17"/>
      <c r="H32" s="17"/>
      <c r="I32" s="21"/>
      <c r="J32" s="57" t="s">
        <v>706</v>
      </c>
      <c r="K32" s="21"/>
    </row>
    <row r="33" spans="1:11" ht="24">
      <c r="A33" s="14"/>
      <c r="B33" s="18"/>
      <c r="C33" s="18"/>
      <c r="D33" s="22"/>
      <c r="E33" s="22"/>
      <c r="F33" s="22"/>
      <c r="G33" s="22"/>
      <c r="H33" s="22"/>
      <c r="I33" s="98"/>
      <c r="J33" s="102"/>
      <c r="K33" s="98"/>
    </row>
    <row r="34" spans="1:11" ht="24">
      <c r="A34" s="5">
        <v>5</v>
      </c>
      <c r="B34" s="54" t="s">
        <v>665</v>
      </c>
      <c r="C34" s="54" t="s">
        <v>699</v>
      </c>
      <c r="D34" s="54" t="s">
        <v>1271</v>
      </c>
      <c r="E34" s="174">
        <f>4*100*550</f>
        <v>220000</v>
      </c>
      <c r="F34" s="174">
        <f t="shared" ref="F34:H34" si="2">4*100*550</f>
        <v>220000</v>
      </c>
      <c r="G34" s="174">
        <f t="shared" si="2"/>
        <v>220000</v>
      </c>
      <c r="H34" s="174">
        <f t="shared" si="2"/>
        <v>220000</v>
      </c>
      <c r="I34" s="49" t="s">
        <v>708</v>
      </c>
      <c r="J34" s="106" t="s">
        <v>707</v>
      </c>
      <c r="K34" s="16" t="s">
        <v>1077</v>
      </c>
    </row>
    <row r="35" spans="1:11" ht="24">
      <c r="A35" s="14"/>
      <c r="B35" s="17" t="s">
        <v>996</v>
      </c>
      <c r="C35" s="56" t="s">
        <v>702</v>
      </c>
      <c r="D35" s="17" t="s">
        <v>1016</v>
      </c>
      <c r="E35" s="14"/>
      <c r="F35" s="14"/>
      <c r="G35" s="14"/>
      <c r="H35" s="14"/>
      <c r="I35" s="21" t="s">
        <v>719</v>
      </c>
      <c r="J35" s="57" t="s">
        <v>704</v>
      </c>
      <c r="K35" s="21"/>
    </row>
    <row r="36" spans="1:11" ht="24">
      <c r="A36" s="14"/>
      <c r="B36" s="17" t="s">
        <v>997</v>
      </c>
      <c r="C36" s="56" t="s">
        <v>703</v>
      </c>
      <c r="D36" s="21" t="s">
        <v>1032</v>
      </c>
      <c r="E36" s="17"/>
      <c r="F36" s="17"/>
      <c r="G36" s="17"/>
      <c r="H36" s="17"/>
      <c r="I36" s="21"/>
      <c r="J36" s="57" t="s">
        <v>705</v>
      </c>
      <c r="K36" s="21"/>
    </row>
    <row r="37" spans="1:11" ht="24">
      <c r="A37" s="14"/>
      <c r="B37" s="17"/>
      <c r="C37" s="56" t="s">
        <v>700</v>
      </c>
      <c r="D37" s="21" t="s">
        <v>1033</v>
      </c>
      <c r="E37" s="17"/>
      <c r="F37" s="17"/>
      <c r="G37" s="17"/>
      <c r="H37" s="17"/>
      <c r="I37" s="21"/>
      <c r="J37" s="57" t="s">
        <v>703</v>
      </c>
      <c r="K37" s="21"/>
    </row>
    <row r="38" spans="1:11" ht="24">
      <c r="A38" s="14"/>
      <c r="B38" s="17"/>
      <c r="C38" s="56" t="s">
        <v>701</v>
      </c>
      <c r="D38" s="21" t="s">
        <v>1167</v>
      </c>
      <c r="E38" s="17"/>
      <c r="F38" s="17"/>
      <c r="G38" s="17"/>
      <c r="H38" s="17"/>
      <c r="I38" s="21"/>
      <c r="J38" s="57" t="s">
        <v>706</v>
      </c>
      <c r="K38" s="21"/>
    </row>
    <row r="39" spans="1:11" ht="24">
      <c r="A39" s="15"/>
      <c r="B39" s="18"/>
      <c r="C39" s="18"/>
      <c r="D39" s="22" t="s">
        <v>1168</v>
      </c>
      <c r="E39" s="22"/>
      <c r="F39" s="22"/>
      <c r="G39" s="22"/>
      <c r="H39" s="22"/>
      <c r="I39" s="98"/>
      <c r="J39" s="102"/>
      <c r="K39" s="98"/>
    </row>
    <row r="40" spans="1:11" ht="24">
      <c r="A40" s="92"/>
      <c r="B40" s="28"/>
      <c r="C40" s="28"/>
      <c r="D40" s="28"/>
      <c r="E40" s="28"/>
      <c r="F40" s="28"/>
      <c r="G40" s="28"/>
      <c r="H40" s="28"/>
      <c r="I40" s="65"/>
      <c r="J40" s="243"/>
      <c r="K40" s="28">
        <v>42</v>
      </c>
    </row>
    <row r="41" spans="1:11" ht="24">
      <c r="A41" s="5">
        <v>6</v>
      </c>
      <c r="B41" s="17" t="s">
        <v>665</v>
      </c>
      <c r="C41" s="56" t="s">
        <v>699</v>
      </c>
      <c r="D41" s="56" t="s">
        <v>1271</v>
      </c>
      <c r="E41" s="175"/>
      <c r="F41" s="175">
        <f>4*100*550</f>
        <v>220000</v>
      </c>
      <c r="G41" s="175">
        <f>4*100*550</f>
        <v>220000</v>
      </c>
      <c r="H41" s="175"/>
      <c r="I41" s="51" t="s">
        <v>708</v>
      </c>
      <c r="J41" s="57" t="s">
        <v>707</v>
      </c>
      <c r="K41" s="17" t="s">
        <v>1077</v>
      </c>
    </row>
    <row r="42" spans="1:11" ht="24">
      <c r="A42" s="14"/>
      <c r="B42" s="17" t="s">
        <v>1269</v>
      </c>
      <c r="C42" s="56" t="s">
        <v>702</v>
      </c>
      <c r="D42" s="17" t="s">
        <v>1016</v>
      </c>
      <c r="E42" s="14"/>
      <c r="F42" s="14"/>
      <c r="G42" s="14"/>
      <c r="H42" s="14"/>
      <c r="I42" s="21" t="s">
        <v>719</v>
      </c>
      <c r="J42" s="57" t="s">
        <v>704</v>
      </c>
      <c r="K42" s="21"/>
    </row>
    <row r="43" spans="1:11" ht="24">
      <c r="A43" s="14"/>
      <c r="B43" s="17" t="s">
        <v>1270</v>
      </c>
      <c r="C43" s="56" t="s">
        <v>703</v>
      </c>
      <c r="D43" s="21" t="s">
        <v>1033</v>
      </c>
      <c r="E43" s="17"/>
      <c r="F43" s="17"/>
      <c r="G43" s="17"/>
      <c r="H43" s="17"/>
      <c r="I43" s="21"/>
      <c r="J43" s="57" t="s">
        <v>705</v>
      </c>
      <c r="K43" s="21"/>
    </row>
    <row r="44" spans="1:11" ht="24">
      <c r="A44" s="14"/>
      <c r="B44" s="17"/>
      <c r="C44" s="56" t="s">
        <v>700</v>
      </c>
      <c r="D44" s="21" t="s">
        <v>1167</v>
      </c>
      <c r="E44" s="17"/>
      <c r="F44" s="17"/>
      <c r="G44" s="17"/>
      <c r="H44" s="17"/>
      <c r="I44" s="21"/>
      <c r="J44" s="57" t="s">
        <v>703</v>
      </c>
      <c r="K44" s="21"/>
    </row>
    <row r="45" spans="1:11" ht="24">
      <c r="A45" s="15"/>
      <c r="B45" s="18"/>
      <c r="C45" s="63" t="s">
        <v>701</v>
      </c>
      <c r="D45" s="22"/>
      <c r="E45" s="18"/>
      <c r="F45" s="18"/>
      <c r="G45" s="18"/>
      <c r="H45" s="18"/>
      <c r="I45" s="22"/>
      <c r="J45" s="64" t="s">
        <v>706</v>
      </c>
      <c r="K45" s="22"/>
    </row>
    <row r="46" spans="1:11" ht="24">
      <c r="A46" s="83">
        <v>7</v>
      </c>
      <c r="B46" s="16" t="s">
        <v>665</v>
      </c>
      <c r="C46" s="54" t="s">
        <v>699</v>
      </c>
      <c r="D46" s="54" t="s">
        <v>1272</v>
      </c>
      <c r="E46" s="174"/>
      <c r="F46" s="174">
        <f>5*100*550</f>
        <v>275000</v>
      </c>
      <c r="G46" s="174">
        <f t="shared" ref="G46:H46" si="3">5*100*550</f>
        <v>275000</v>
      </c>
      <c r="H46" s="174">
        <f t="shared" si="3"/>
        <v>275000</v>
      </c>
      <c r="I46" s="49" t="s">
        <v>708</v>
      </c>
      <c r="J46" s="106" t="s">
        <v>707</v>
      </c>
      <c r="K46" s="16" t="s">
        <v>1077</v>
      </c>
    </row>
    <row r="47" spans="1:11" ht="24">
      <c r="A47" s="92"/>
      <c r="B47" s="17" t="s">
        <v>1273</v>
      </c>
      <c r="C47" s="56" t="s">
        <v>702</v>
      </c>
      <c r="D47" s="17" t="s">
        <v>1016</v>
      </c>
      <c r="E47" s="14"/>
      <c r="F47" s="14"/>
      <c r="G47" s="14"/>
      <c r="H47" s="14"/>
      <c r="I47" s="21" t="s">
        <v>719</v>
      </c>
      <c r="J47" s="57" t="s">
        <v>704</v>
      </c>
      <c r="K47" s="21"/>
    </row>
    <row r="48" spans="1:11" ht="24">
      <c r="A48" s="92"/>
      <c r="B48" s="17" t="s">
        <v>1274</v>
      </c>
      <c r="C48" s="56" t="s">
        <v>703</v>
      </c>
      <c r="D48" s="21" t="s">
        <v>1033</v>
      </c>
      <c r="E48" s="17"/>
      <c r="F48" s="17"/>
      <c r="G48" s="17"/>
      <c r="H48" s="17"/>
      <c r="I48" s="21"/>
      <c r="J48" s="57" t="s">
        <v>705</v>
      </c>
      <c r="K48" s="21"/>
    </row>
    <row r="49" spans="1:11" ht="24">
      <c r="A49" s="92"/>
      <c r="B49" s="17"/>
      <c r="C49" s="56" t="s">
        <v>700</v>
      </c>
      <c r="D49" s="21" t="s">
        <v>1167</v>
      </c>
      <c r="E49" s="17"/>
      <c r="F49" s="17"/>
      <c r="G49" s="17"/>
      <c r="H49" s="17"/>
      <c r="I49" s="21"/>
      <c r="J49" s="57" t="s">
        <v>703</v>
      </c>
      <c r="K49" s="21"/>
    </row>
    <row r="50" spans="1:11" ht="24">
      <c r="A50" s="93"/>
      <c r="B50" s="18"/>
      <c r="C50" s="56" t="s">
        <v>701</v>
      </c>
      <c r="D50" s="21" t="s">
        <v>1168</v>
      </c>
      <c r="E50" s="17"/>
      <c r="F50" s="17"/>
      <c r="G50" s="17"/>
      <c r="H50" s="17"/>
      <c r="I50" s="21"/>
      <c r="J50" s="57" t="s">
        <v>706</v>
      </c>
      <c r="K50" s="21"/>
    </row>
    <row r="51" spans="1:11" ht="24">
      <c r="A51" s="5">
        <v>8</v>
      </c>
      <c r="B51" s="16" t="s">
        <v>1275</v>
      </c>
      <c r="C51" s="54" t="s">
        <v>699</v>
      </c>
      <c r="D51" s="54" t="s">
        <v>1271</v>
      </c>
      <c r="E51" s="174"/>
      <c r="F51" s="174"/>
      <c r="G51" s="174">
        <f>4*300*0.1*350</f>
        <v>42000</v>
      </c>
      <c r="H51" s="174"/>
      <c r="I51" s="49" t="s">
        <v>708</v>
      </c>
      <c r="J51" s="106" t="s">
        <v>707</v>
      </c>
      <c r="K51" s="16" t="s">
        <v>1077</v>
      </c>
    </row>
    <row r="52" spans="1:11" ht="24">
      <c r="A52" s="14"/>
      <c r="B52" s="17" t="s">
        <v>1276</v>
      </c>
      <c r="C52" s="56" t="s">
        <v>702</v>
      </c>
      <c r="D52" s="17" t="s">
        <v>1171</v>
      </c>
      <c r="E52" s="14"/>
      <c r="F52" s="14"/>
      <c r="G52" s="14"/>
      <c r="H52" s="14"/>
      <c r="I52" s="21" t="s">
        <v>719</v>
      </c>
      <c r="J52" s="57" t="s">
        <v>704</v>
      </c>
      <c r="K52" s="21"/>
    </row>
    <row r="53" spans="1:11" ht="24">
      <c r="A53" s="14"/>
      <c r="B53" s="17" t="s">
        <v>1277</v>
      </c>
      <c r="C53" s="56" t="s">
        <v>703</v>
      </c>
      <c r="D53" s="21" t="s">
        <v>1164</v>
      </c>
      <c r="E53" s="17"/>
      <c r="F53" s="17"/>
      <c r="G53" s="17"/>
      <c r="H53" s="17"/>
      <c r="I53" s="21"/>
      <c r="J53" s="57" t="s">
        <v>705</v>
      </c>
      <c r="K53" s="21"/>
    </row>
    <row r="54" spans="1:11" ht="24">
      <c r="A54" s="14"/>
      <c r="B54" s="17" t="s">
        <v>1270</v>
      </c>
      <c r="C54" s="56" t="s">
        <v>700</v>
      </c>
      <c r="D54" s="21"/>
      <c r="E54" s="17"/>
      <c r="F54" s="17"/>
      <c r="G54" s="17"/>
      <c r="H54" s="17"/>
      <c r="I54" s="21"/>
      <c r="J54" s="57" t="s">
        <v>703</v>
      </c>
      <c r="K54" s="21"/>
    </row>
    <row r="55" spans="1:11" ht="24">
      <c r="A55" s="15"/>
      <c r="B55" s="18"/>
      <c r="C55" s="63" t="s">
        <v>701</v>
      </c>
      <c r="D55" s="22"/>
      <c r="E55" s="18"/>
      <c r="F55" s="18"/>
      <c r="G55" s="18"/>
      <c r="H55" s="18"/>
      <c r="I55" s="22"/>
      <c r="J55" s="64" t="s">
        <v>706</v>
      </c>
      <c r="K55" s="22"/>
    </row>
    <row r="56" spans="1:11" ht="24">
      <c r="A56" s="92"/>
      <c r="B56" s="28"/>
      <c r="C56" s="74"/>
      <c r="D56" s="28"/>
      <c r="E56" s="28"/>
      <c r="F56" s="28"/>
      <c r="G56" s="28"/>
      <c r="H56" s="28"/>
      <c r="I56" s="28"/>
      <c r="J56" s="99"/>
      <c r="K56" s="28">
        <v>43</v>
      </c>
    </row>
    <row r="57" spans="1:11" ht="24">
      <c r="A57" s="83">
        <v>9</v>
      </c>
      <c r="B57" s="17" t="s">
        <v>1275</v>
      </c>
      <c r="C57" s="56" t="s">
        <v>699</v>
      </c>
      <c r="D57" s="56" t="s">
        <v>1011</v>
      </c>
      <c r="E57" s="175"/>
      <c r="F57" s="175"/>
      <c r="G57" s="175"/>
      <c r="H57" s="175">
        <f>3*500*0.1*350</f>
        <v>52500</v>
      </c>
      <c r="I57" s="51" t="s">
        <v>708</v>
      </c>
      <c r="J57" s="57" t="s">
        <v>707</v>
      </c>
      <c r="K57" s="17" t="s">
        <v>1077</v>
      </c>
    </row>
    <row r="58" spans="1:11" ht="24">
      <c r="A58" s="92"/>
      <c r="B58" s="17" t="s">
        <v>1276</v>
      </c>
      <c r="C58" s="56" t="s">
        <v>702</v>
      </c>
      <c r="D58" s="17" t="s">
        <v>1171</v>
      </c>
      <c r="E58" s="14"/>
      <c r="F58" s="14"/>
      <c r="G58" s="14"/>
      <c r="H58" s="14"/>
      <c r="I58" s="21" t="s">
        <v>719</v>
      </c>
      <c r="J58" s="57" t="s">
        <v>704</v>
      </c>
      <c r="K58" s="21"/>
    </row>
    <row r="59" spans="1:11" ht="24">
      <c r="A59" s="92"/>
      <c r="B59" s="17" t="s">
        <v>1278</v>
      </c>
      <c r="C59" s="56" t="s">
        <v>703</v>
      </c>
      <c r="D59" s="21" t="s">
        <v>1182</v>
      </c>
      <c r="E59" s="17"/>
      <c r="F59" s="17"/>
      <c r="G59" s="17"/>
      <c r="H59" s="17"/>
      <c r="I59" s="21"/>
      <c r="J59" s="57" t="s">
        <v>705</v>
      </c>
      <c r="K59" s="21"/>
    </row>
    <row r="60" spans="1:11" ht="24">
      <c r="A60" s="92"/>
      <c r="B60" s="17" t="s">
        <v>1270</v>
      </c>
      <c r="C60" s="56" t="s">
        <v>700</v>
      </c>
      <c r="D60" s="21"/>
      <c r="E60" s="17"/>
      <c r="F60" s="17"/>
      <c r="G60" s="17"/>
      <c r="H60" s="17"/>
      <c r="I60" s="21"/>
      <c r="J60" s="57" t="s">
        <v>703</v>
      </c>
      <c r="K60" s="21"/>
    </row>
    <row r="61" spans="1:11" ht="24">
      <c r="A61" s="93"/>
      <c r="B61" s="18"/>
      <c r="C61" s="63" t="s">
        <v>701</v>
      </c>
      <c r="D61" s="22"/>
      <c r="E61" s="18"/>
      <c r="F61" s="18"/>
      <c r="G61" s="18"/>
      <c r="H61" s="18"/>
      <c r="I61" s="22"/>
      <c r="J61" s="64" t="s">
        <v>706</v>
      </c>
      <c r="K61" s="22"/>
    </row>
    <row r="62" spans="1:11" ht="24">
      <c r="A62" s="5">
        <v>10</v>
      </c>
      <c r="B62" s="54" t="s">
        <v>1305</v>
      </c>
      <c r="C62" s="54" t="s">
        <v>712</v>
      </c>
      <c r="D62" s="5" t="s">
        <v>659</v>
      </c>
      <c r="E62" s="94"/>
      <c r="F62" s="94"/>
      <c r="G62" s="94"/>
      <c r="H62" s="94">
        <v>100000</v>
      </c>
      <c r="I62" s="54" t="s">
        <v>717</v>
      </c>
      <c r="J62" s="103" t="s">
        <v>724</v>
      </c>
      <c r="K62" s="16" t="s">
        <v>1077</v>
      </c>
    </row>
    <row r="63" spans="1:11" ht="24">
      <c r="A63" s="14"/>
      <c r="B63" s="56" t="s">
        <v>1306</v>
      </c>
      <c r="C63" s="56" t="s">
        <v>710</v>
      </c>
      <c r="D63" s="17"/>
      <c r="E63" s="14"/>
      <c r="F63" s="14"/>
      <c r="G63" s="14"/>
      <c r="H63" s="17"/>
      <c r="I63" s="56" t="s">
        <v>718</v>
      </c>
      <c r="J63" s="104" t="s">
        <v>714</v>
      </c>
      <c r="K63" s="41"/>
    </row>
    <row r="64" spans="1:11" ht="24">
      <c r="A64" s="14"/>
      <c r="B64" s="56"/>
      <c r="C64" s="56" t="s">
        <v>711</v>
      </c>
      <c r="D64" s="17"/>
      <c r="E64" s="17"/>
      <c r="F64" s="17"/>
      <c r="G64" s="17"/>
      <c r="H64" s="17"/>
      <c r="I64" s="41"/>
      <c r="J64" s="104" t="s">
        <v>715</v>
      </c>
      <c r="K64" s="41"/>
    </row>
    <row r="65" spans="1:11" ht="24">
      <c r="A65" s="15"/>
      <c r="B65" s="63"/>
      <c r="C65" s="18"/>
      <c r="D65" s="18"/>
      <c r="E65" s="18"/>
      <c r="F65" s="18"/>
      <c r="G65" s="18"/>
      <c r="H65" s="18"/>
      <c r="I65" s="42"/>
      <c r="J65" s="105" t="s">
        <v>716</v>
      </c>
      <c r="K65" s="42"/>
    </row>
    <row r="66" spans="1:11" ht="24">
      <c r="A66" s="5">
        <v>11</v>
      </c>
      <c r="B66" s="54" t="s">
        <v>1162</v>
      </c>
      <c r="C66" s="54" t="s">
        <v>699</v>
      </c>
      <c r="D66" s="54" t="s">
        <v>1271</v>
      </c>
      <c r="E66" s="101">
        <f>3*800*0.1*350</f>
        <v>84000</v>
      </c>
      <c r="F66" s="101"/>
      <c r="G66" s="101"/>
      <c r="H66" s="101"/>
      <c r="I66" s="54" t="s">
        <v>708</v>
      </c>
      <c r="J66" s="106" t="s">
        <v>707</v>
      </c>
      <c r="K66" s="16" t="s">
        <v>1077</v>
      </c>
    </row>
    <row r="67" spans="1:11" ht="24">
      <c r="A67" s="17"/>
      <c r="B67" s="21" t="s">
        <v>1169</v>
      </c>
      <c r="C67" s="56" t="s">
        <v>702</v>
      </c>
      <c r="D67" s="17" t="s">
        <v>1171</v>
      </c>
      <c r="E67" s="21"/>
      <c r="F67" s="24"/>
      <c r="G67" s="24"/>
      <c r="H67" s="24"/>
      <c r="I67" s="17" t="s">
        <v>709</v>
      </c>
      <c r="J67" s="57" t="s">
        <v>704</v>
      </c>
      <c r="K67" s="21"/>
    </row>
    <row r="68" spans="1:11" ht="24">
      <c r="A68" s="17"/>
      <c r="B68" s="21" t="s">
        <v>1170</v>
      </c>
      <c r="C68" s="56" t="s">
        <v>703</v>
      </c>
      <c r="D68" s="17" t="s">
        <v>1288</v>
      </c>
      <c r="E68" s="21"/>
      <c r="F68" s="21"/>
      <c r="G68" s="21"/>
      <c r="H68" s="21"/>
      <c r="I68" s="17"/>
      <c r="J68" s="57" t="s">
        <v>705</v>
      </c>
      <c r="K68" s="21"/>
    </row>
    <row r="69" spans="1:11" ht="24">
      <c r="A69" s="17"/>
      <c r="B69" s="21" t="s">
        <v>667</v>
      </c>
      <c r="C69" s="56" t="s">
        <v>700</v>
      </c>
      <c r="D69" s="17"/>
      <c r="E69" s="21"/>
      <c r="F69" s="21"/>
      <c r="G69" s="21"/>
      <c r="H69" s="21"/>
      <c r="I69" s="17"/>
      <c r="J69" s="57" t="s">
        <v>703</v>
      </c>
      <c r="K69" s="21"/>
    </row>
    <row r="70" spans="1:11" ht="24">
      <c r="A70" s="18"/>
      <c r="B70" s="22"/>
      <c r="C70" s="63" t="s">
        <v>701</v>
      </c>
      <c r="D70" s="18"/>
      <c r="E70" s="22"/>
      <c r="F70" s="22"/>
      <c r="G70" s="22"/>
      <c r="H70" s="22"/>
      <c r="I70" s="18"/>
      <c r="J70" s="64" t="s">
        <v>706</v>
      </c>
      <c r="K70" s="22"/>
    </row>
    <row r="71" spans="1:11" ht="24">
      <c r="A71" s="28"/>
      <c r="B71" s="28"/>
      <c r="C71" s="74"/>
      <c r="D71" s="28"/>
      <c r="E71" s="28"/>
      <c r="F71" s="28"/>
      <c r="G71" s="28"/>
      <c r="H71" s="28"/>
      <c r="I71" s="28"/>
      <c r="J71" s="99"/>
      <c r="K71" s="28"/>
    </row>
    <row r="72" spans="1:11" ht="24">
      <c r="A72" s="28"/>
      <c r="B72" s="28"/>
      <c r="C72" s="74"/>
      <c r="D72" s="28"/>
      <c r="E72" s="28"/>
      <c r="F72" s="28"/>
      <c r="G72" s="28"/>
      <c r="H72" s="28"/>
      <c r="I72" s="28"/>
      <c r="J72" s="99"/>
      <c r="K72" s="28">
        <v>44</v>
      </c>
    </row>
    <row r="73" spans="1:11" ht="24">
      <c r="A73" s="14">
        <v>12</v>
      </c>
      <c r="B73" s="70" t="s">
        <v>1307</v>
      </c>
      <c r="C73" s="54" t="s">
        <v>712</v>
      </c>
      <c r="D73" s="109" t="s">
        <v>713</v>
      </c>
      <c r="E73" s="256">
        <v>100000</v>
      </c>
      <c r="F73" s="256"/>
      <c r="G73" s="256"/>
      <c r="H73" s="244"/>
      <c r="I73" s="69" t="s">
        <v>1361</v>
      </c>
      <c r="J73" s="284" t="s">
        <v>724</v>
      </c>
      <c r="K73" s="16" t="s">
        <v>1077</v>
      </c>
    </row>
    <row r="74" spans="1:11" ht="24">
      <c r="A74" s="17"/>
      <c r="B74" s="28" t="s">
        <v>1308</v>
      </c>
      <c r="C74" s="56" t="s">
        <v>710</v>
      </c>
      <c r="D74" s="21"/>
      <c r="E74" s="21"/>
      <c r="F74" s="24"/>
      <c r="G74" s="24"/>
      <c r="H74" s="34"/>
      <c r="I74" s="70" t="s">
        <v>1362</v>
      </c>
      <c r="J74" s="285" t="s">
        <v>714</v>
      </c>
      <c r="K74" s="41"/>
    </row>
    <row r="75" spans="1:11" ht="24">
      <c r="A75" s="17"/>
      <c r="B75" s="28" t="s">
        <v>1000</v>
      </c>
      <c r="C75" s="56" t="s">
        <v>711</v>
      </c>
      <c r="D75" s="21"/>
      <c r="E75" s="21"/>
      <c r="F75" s="21"/>
      <c r="G75" s="21"/>
      <c r="H75" s="28"/>
      <c r="I75" s="283"/>
      <c r="J75" s="285" t="s">
        <v>715</v>
      </c>
      <c r="K75" s="41"/>
    </row>
    <row r="76" spans="1:11" ht="24">
      <c r="A76" s="17"/>
      <c r="B76" s="28"/>
      <c r="C76" s="17"/>
      <c r="D76" s="21"/>
      <c r="E76" s="21"/>
      <c r="F76" s="21"/>
      <c r="G76" s="21"/>
      <c r="H76" s="28"/>
      <c r="I76" s="283"/>
      <c r="J76" s="285" t="s">
        <v>716</v>
      </c>
      <c r="K76" s="41"/>
    </row>
    <row r="77" spans="1:11" ht="24">
      <c r="A77" s="18"/>
      <c r="B77" s="90"/>
      <c r="C77" s="63"/>
      <c r="D77" s="22"/>
      <c r="E77" s="22"/>
      <c r="F77" s="22"/>
      <c r="G77" s="22"/>
      <c r="H77" s="90"/>
      <c r="I77" s="31"/>
      <c r="J77" s="286"/>
      <c r="K77" s="18"/>
    </row>
    <row r="78" spans="1:11" ht="24">
      <c r="A78" s="5">
        <v>13</v>
      </c>
      <c r="B78" s="16" t="s">
        <v>1172</v>
      </c>
      <c r="C78" s="56" t="s">
        <v>699</v>
      </c>
      <c r="D78" s="54" t="s">
        <v>1310</v>
      </c>
      <c r="E78" s="101">
        <f>2.5*43*550</f>
        <v>59125</v>
      </c>
      <c r="F78" s="101"/>
      <c r="G78" s="101"/>
      <c r="H78" s="101"/>
      <c r="I78" s="56" t="s">
        <v>708</v>
      </c>
      <c r="J78" s="57" t="s">
        <v>707</v>
      </c>
      <c r="K78" s="17" t="s">
        <v>1077</v>
      </c>
    </row>
    <row r="79" spans="1:11" ht="24">
      <c r="A79" s="17"/>
      <c r="B79" s="17" t="s">
        <v>1309</v>
      </c>
      <c r="C79" s="56" t="s">
        <v>702</v>
      </c>
      <c r="D79" s="17" t="s">
        <v>1016</v>
      </c>
      <c r="E79" s="21"/>
      <c r="F79" s="24"/>
      <c r="G79" s="24"/>
      <c r="H79" s="24"/>
      <c r="I79" s="17" t="s">
        <v>719</v>
      </c>
      <c r="J79" s="57" t="s">
        <v>704</v>
      </c>
      <c r="K79" s="21"/>
    </row>
    <row r="80" spans="1:11" ht="24">
      <c r="A80" s="17"/>
      <c r="B80" s="21" t="s">
        <v>1000</v>
      </c>
      <c r="C80" s="56" t="s">
        <v>703</v>
      </c>
      <c r="D80" s="17" t="s">
        <v>1311</v>
      </c>
      <c r="E80" s="21"/>
      <c r="F80" s="21"/>
      <c r="G80" s="21"/>
      <c r="H80" s="21"/>
      <c r="I80" s="17"/>
      <c r="J80" s="57" t="s">
        <v>705</v>
      </c>
      <c r="K80" s="21"/>
    </row>
    <row r="81" spans="1:11" ht="24">
      <c r="A81" s="17"/>
      <c r="B81" s="17"/>
      <c r="C81" s="56" t="s">
        <v>700</v>
      </c>
      <c r="D81" s="17"/>
      <c r="E81" s="21"/>
      <c r="F81" s="21"/>
      <c r="G81" s="21"/>
      <c r="H81" s="21"/>
      <c r="I81" s="17"/>
      <c r="J81" s="57" t="s">
        <v>703</v>
      </c>
      <c r="K81" s="21"/>
    </row>
    <row r="82" spans="1:11" ht="24">
      <c r="A82" s="18"/>
      <c r="B82" s="18"/>
      <c r="C82" s="63" t="s">
        <v>701</v>
      </c>
      <c r="D82" s="18"/>
      <c r="E82" s="22"/>
      <c r="F82" s="22"/>
      <c r="G82" s="22"/>
      <c r="H82" s="22"/>
      <c r="I82" s="18"/>
      <c r="J82" s="64" t="s">
        <v>706</v>
      </c>
      <c r="K82" s="22"/>
    </row>
    <row r="83" spans="1:11" ht="24">
      <c r="A83" s="61">
        <v>14</v>
      </c>
      <c r="B83" s="54" t="s">
        <v>665</v>
      </c>
      <c r="C83" s="54" t="s">
        <v>699</v>
      </c>
      <c r="D83" s="49" t="s">
        <v>668</v>
      </c>
      <c r="E83" s="179"/>
      <c r="F83" s="270"/>
      <c r="G83" s="270"/>
      <c r="H83" s="270">
        <f>4*500*550</f>
        <v>1100000</v>
      </c>
      <c r="I83" s="49" t="s">
        <v>708</v>
      </c>
      <c r="J83" s="106" t="s">
        <v>707</v>
      </c>
      <c r="K83" s="49" t="s">
        <v>648</v>
      </c>
    </row>
    <row r="84" spans="1:11" ht="24">
      <c r="A84" s="56"/>
      <c r="B84" s="56" t="s">
        <v>999</v>
      </c>
      <c r="C84" s="56" t="s">
        <v>702</v>
      </c>
      <c r="D84" s="51" t="s">
        <v>1017</v>
      </c>
      <c r="E84" s="109"/>
      <c r="F84" s="109"/>
      <c r="G84" s="109"/>
      <c r="H84" s="109"/>
      <c r="I84" s="51" t="s">
        <v>719</v>
      </c>
      <c r="J84" s="57" t="s">
        <v>704</v>
      </c>
      <c r="K84" s="51"/>
    </row>
    <row r="85" spans="1:11" ht="24">
      <c r="A85" s="56"/>
      <c r="B85" s="56" t="s">
        <v>998</v>
      </c>
      <c r="C85" s="56" t="s">
        <v>703</v>
      </c>
      <c r="D85" s="56" t="s">
        <v>1182</v>
      </c>
      <c r="E85" s="56"/>
      <c r="F85" s="56"/>
      <c r="G85" s="56"/>
      <c r="H85" s="56"/>
      <c r="I85" s="177"/>
      <c r="J85" s="57" t="s">
        <v>705</v>
      </c>
      <c r="K85" s="51"/>
    </row>
    <row r="86" spans="1:11" ht="24">
      <c r="A86" s="56"/>
      <c r="B86" s="56"/>
      <c r="C86" s="56" t="s">
        <v>700</v>
      </c>
      <c r="D86" s="56"/>
      <c r="E86" s="56"/>
      <c r="F86" s="56"/>
      <c r="G86" s="56"/>
      <c r="H86" s="56"/>
      <c r="I86" s="177"/>
      <c r="J86" s="57" t="s">
        <v>703</v>
      </c>
      <c r="K86" s="51"/>
    </row>
    <row r="87" spans="1:11" ht="24">
      <c r="A87" s="63"/>
      <c r="B87" s="63"/>
      <c r="C87" s="63" t="s">
        <v>701</v>
      </c>
      <c r="D87" s="63"/>
      <c r="E87" s="63"/>
      <c r="F87" s="63"/>
      <c r="G87" s="63"/>
      <c r="H87" s="63"/>
      <c r="I87" s="178"/>
      <c r="J87" s="64" t="s">
        <v>706</v>
      </c>
      <c r="K87" s="53"/>
    </row>
    <row r="88" spans="1:11" ht="24">
      <c r="A88" s="74"/>
      <c r="B88" s="74"/>
      <c r="C88" s="74"/>
      <c r="D88" s="74"/>
      <c r="E88" s="74"/>
      <c r="F88" s="74"/>
      <c r="G88" s="74"/>
      <c r="H88" s="74"/>
      <c r="I88" s="184"/>
      <c r="J88" s="99"/>
      <c r="K88" s="74">
        <v>45</v>
      </c>
    </row>
    <row r="89" spans="1:11" ht="24">
      <c r="A89" s="62">
        <v>15</v>
      </c>
      <c r="B89" s="56" t="s">
        <v>1162</v>
      </c>
      <c r="C89" s="56" t="s">
        <v>699</v>
      </c>
      <c r="D89" s="56" t="s">
        <v>1271</v>
      </c>
      <c r="E89" s="21"/>
      <c r="F89" s="256"/>
      <c r="G89" s="256"/>
      <c r="H89" s="256">
        <f>4*0.1*1000*350</f>
        <v>140000</v>
      </c>
      <c r="I89" s="56" t="s">
        <v>708</v>
      </c>
      <c r="J89" s="57" t="s">
        <v>707</v>
      </c>
      <c r="K89" s="17" t="s">
        <v>1077</v>
      </c>
    </row>
    <row r="90" spans="1:11" ht="24">
      <c r="A90" s="56"/>
      <c r="B90" s="21" t="s">
        <v>1173</v>
      </c>
      <c r="C90" s="56" t="s">
        <v>702</v>
      </c>
      <c r="D90" s="17" t="s">
        <v>1171</v>
      </c>
      <c r="E90" s="21"/>
      <c r="F90" s="24"/>
      <c r="G90" s="24"/>
      <c r="H90" s="24"/>
      <c r="I90" s="17" t="s">
        <v>709</v>
      </c>
      <c r="J90" s="57" t="s">
        <v>704</v>
      </c>
      <c r="K90" s="21"/>
    </row>
    <row r="91" spans="1:11" ht="24">
      <c r="A91" s="56"/>
      <c r="B91" s="21" t="s">
        <v>1000</v>
      </c>
      <c r="C91" s="56" t="s">
        <v>703</v>
      </c>
      <c r="D91" s="17" t="s">
        <v>1312</v>
      </c>
      <c r="E91" s="21"/>
      <c r="F91" s="21"/>
      <c r="G91" s="21"/>
      <c r="H91" s="21"/>
      <c r="I91" s="17"/>
      <c r="J91" s="57" t="s">
        <v>705</v>
      </c>
      <c r="K91" s="21"/>
    </row>
    <row r="92" spans="1:11" ht="24">
      <c r="A92" s="56"/>
      <c r="B92" s="21"/>
      <c r="C92" s="56" t="s">
        <v>700</v>
      </c>
      <c r="D92" s="17"/>
      <c r="E92" s="21"/>
      <c r="F92" s="21"/>
      <c r="G92" s="21"/>
      <c r="H92" s="21"/>
      <c r="I92" s="17"/>
      <c r="J92" s="57" t="s">
        <v>703</v>
      </c>
      <c r="K92" s="21"/>
    </row>
    <row r="93" spans="1:11" ht="24">
      <c r="A93" s="63"/>
      <c r="B93" s="22"/>
      <c r="C93" s="63" t="s">
        <v>701</v>
      </c>
      <c r="D93" s="18"/>
      <c r="E93" s="22"/>
      <c r="F93" s="22"/>
      <c r="G93" s="22"/>
      <c r="H93" s="22"/>
      <c r="I93" s="18"/>
      <c r="J93" s="64" t="s">
        <v>706</v>
      </c>
      <c r="K93" s="22"/>
    </row>
    <row r="94" spans="1:11" ht="24">
      <c r="A94" s="5">
        <v>16</v>
      </c>
      <c r="B94" s="20" t="s">
        <v>660</v>
      </c>
      <c r="C94" s="54" t="s">
        <v>692</v>
      </c>
      <c r="D94" s="20" t="s">
        <v>1289</v>
      </c>
      <c r="E94" s="95"/>
      <c r="F94" s="95">
        <f>300*3500</f>
        <v>1050000</v>
      </c>
      <c r="G94" s="95">
        <f t="shared" ref="G94:H94" si="4">300*3500</f>
        <v>1050000</v>
      </c>
      <c r="H94" s="95">
        <f t="shared" si="4"/>
        <v>1050000</v>
      </c>
      <c r="I94" s="20" t="s">
        <v>693</v>
      </c>
      <c r="J94" s="54" t="s">
        <v>696</v>
      </c>
      <c r="K94" s="20" t="s">
        <v>1077</v>
      </c>
    </row>
    <row r="95" spans="1:11" ht="24">
      <c r="A95" s="17"/>
      <c r="B95" s="21" t="s">
        <v>1034</v>
      </c>
      <c r="C95" s="56" t="s">
        <v>690</v>
      </c>
      <c r="D95" s="21" t="s">
        <v>1290</v>
      </c>
      <c r="E95" s="24"/>
      <c r="F95" s="24"/>
      <c r="G95" s="24"/>
      <c r="H95" s="24"/>
      <c r="I95" s="21" t="s">
        <v>694</v>
      </c>
      <c r="J95" s="56" t="s">
        <v>695</v>
      </c>
      <c r="K95" s="21"/>
    </row>
    <row r="96" spans="1:11" ht="24">
      <c r="A96" s="17"/>
      <c r="B96" s="56" t="s">
        <v>998</v>
      </c>
      <c r="C96" s="56" t="s">
        <v>691</v>
      </c>
      <c r="D96" s="21" t="s">
        <v>1031</v>
      </c>
      <c r="E96" s="21"/>
      <c r="F96" s="21"/>
      <c r="G96" s="21"/>
      <c r="H96" s="21"/>
      <c r="I96" s="21"/>
      <c r="J96" s="56" t="s">
        <v>697</v>
      </c>
      <c r="K96" s="21"/>
    </row>
    <row r="97" spans="1:11" ht="24">
      <c r="A97" s="17"/>
      <c r="B97" s="21"/>
      <c r="C97" s="21"/>
      <c r="D97" s="21" t="s">
        <v>1164</v>
      </c>
      <c r="E97" s="21"/>
      <c r="F97" s="21"/>
      <c r="G97" s="21"/>
      <c r="H97" s="21"/>
      <c r="I97" s="21"/>
      <c r="J97" s="21" t="s">
        <v>698</v>
      </c>
      <c r="K97" s="21"/>
    </row>
    <row r="98" spans="1:11" ht="24">
      <c r="A98" s="18"/>
      <c r="B98" s="22"/>
      <c r="C98" s="22"/>
      <c r="D98" s="22" t="s">
        <v>1166</v>
      </c>
      <c r="E98" s="22"/>
      <c r="F98" s="22"/>
      <c r="G98" s="22"/>
      <c r="H98" s="22"/>
      <c r="I98" s="22"/>
      <c r="J98" s="22"/>
      <c r="K98" s="22"/>
    </row>
    <row r="99" spans="1:11" ht="24">
      <c r="A99" s="5">
        <v>17</v>
      </c>
      <c r="B99" s="16" t="s">
        <v>665</v>
      </c>
      <c r="C99" s="54" t="s">
        <v>699</v>
      </c>
      <c r="D99" s="20" t="s">
        <v>661</v>
      </c>
      <c r="E99" s="94">
        <f>5*100*550</f>
        <v>275000</v>
      </c>
      <c r="F99" s="94">
        <f t="shared" ref="F99:H99" si="5">5*100*550</f>
        <v>275000</v>
      </c>
      <c r="G99" s="94">
        <f t="shared" si="5"/>
        <v>275000</v>
      </c>
      <c r="H99" s="94">
        <f t="shared" si="5"/>
        <v>275000</v>
      </c>
      <c r="I99" s="20" t="s">
        <v>708</v>
      </c>
      <c r="J99" s="106" t="s">
        <v>707</v>
      </c>
      <c r="K99" s="20" t="s">
        <v>1077</v>
      </c>
    </row>
    <row r="100" spans="1:11" ht="24">
      <c r="A100" s="17"/>
      <c r="B100" s="17" t="s">
        <v>1174</v>
      </c>
      <c r="C100" s="56" t="s">
        <v>702</v>
      </c>
      <c r="D100" s="21" t="s">
        <v>1035</v>
      </c>
      <c r="E100" s="14"/>
      <c r="F100" s="17"/>
      <c r="G100" s="17"/>
      <c r="H100" s="17"/>
      <c r="I100" s="21" t="s">
        <v>719</v>
      </c>
      <c r="J100" s="57" t="s">
        <v>704</v>
      </c>
      <c r="K100" s="21"/>
    </row>
    <row r="101" spans="1:11" ht="24">
      <c r="A101" s="17"/>
      <c r="B101" s="17" t="s">
        <v>670</v>
      </c>
      <c r="C101" s="56" t="s">
        <v>703</v>
      </c>
      <c r="D101" s="21" t="s">
        <v>1175</v>
      </c>
      <c r="E101" s="17"/>
      <c r="F101" s="17"/>
      <c r="G101" s="17"/>
      <c r="H101" s="17"/>
      <c r="I101" s="97"/>
      <c r="J101" s="57" t="s">
        <v>705</v>
      </c>
      <c r="K101" s="21"/>
    </row>
    <row r="102" spans="1:11" ht="24">
      <c r="A102" s="17"/>
      <c r="B102" s="17"/>
      <c r="C102" s="56" t="s">
        <v>700</v>
      </c>
      <c r="D102" s="21" t="s">
        <v>1176</v>
      </c>
      <c r="E102" s="17"/>
      <c r="F102" s="17"/>
      <c r="G102" s="17"/>
      <c r="H102" s="17"/>
      <c r="I102" s="97"/>
      <c r="J102" s="57" t="s">
        <v>703</v>
      </c>
      <c r="K102" s="21"/>
    </row>
    <row r="103" spans="1:11" ht="24">
      <c r="A103" s="18"/>
      <c r="B103" s="18"/>
      <c r="C103" s="63" t="s">
        <v>701</v>
      </c>
      <c r="D103" s="22" t="s">
        <v>1177</v>
      </c>
      <c r="E103" s="18"/>
      <c r="F103" s="18"/>
      <c r="G103" s="18"/>
      <c r="H103" s="18"/>
      <c r="I103" s="98"/>
      <c r="J103" s="64" t="s">
        <v>706</v>
      </c>
      <c r="K103" s="22"/>
    </row>
    <row r="104" spans="1:11" ht="24">
      <c r="A104" s="28"/>
      <c r="B104" s="28"/>
      <c r="C104" s="74"/>
      <c r="D104" s="28"/>
      <c r="E104" s="28"/>
      <c r="F104" s="28"/>
      <c r="G104" s="28"/>
      <c r="H104" s="28"/>
      <c r="I104" s="65"/>
      <c r="J104" s="99"/>
      <c r="K104" s="28">
        <v>46</v>
      </c>
    </row>
    <row r="105" spans="1:11" ht="24">
      <c r="A105" s="14">
        <v>18</v>
      </c>
      <c r="B105" s="17" t="s">
        <v>665</v>
      </c>
      <c r="C105" s="56" t="s">
        <v>699</v>
      </c>
      <c r="D105" s="21" t="s">
        <v>672</v>
      </c>
      <c r="E105" s="17"/>
      <c r="F105" s="110">
        <f>4*100*550</f>
        <v>220000</v>
      </c>
      <c r="G105" s="110"/>
      <c r="H105" s="110"/>
      <c r="I105" s="21" t="s">
        <v>708</v>
      </c>
      <c r="J105" s="57" t="s">
        <v>707</v>
      </c>
      <c r="K105" s="21" t="s">
        <v>1077</v>
      </c>
    </row>
    <row r="106" spans="1:11" ht="24">
      <c r="A106" s="17"/>
      <c r="B106" s="17" t="s">
        <v>1036</v>
      </c>
      <c r="C106" s="56" t="s">
        <v>702</v>
      </c>
      <c r="D106" s="21" t="s">
        <v>725</v>
      </c>
      <c r="E106" s="17"/>
      <c r="F106" s="14"/>
      <c r="G106" s="14"/>
      <c r="H106" s="14"/>
      <c r="I106" s="21" t="s">
        <v>719</v>
      </c>
      <c r="J106" s="57" t="s">
        <v>704</v>
      </c>
      <c r="K106" s="21"/>
    </row>
    <row r="107" spans="1:11" ht="24">
      <c r="A107" s="17"/>
      <c r="B107" s="17" t="s">
        <v>670</v>
      </c>
      <c r="C107" s="56" t="s">
        <v>703</v>
      </c>
      <c r="D107" s="21" t="s">
        <v>1178</v>
      </c>
      <c r="E107" s="17"/>
      <c r="F107" s="17"/>
      <c r="G107" s="17"/>
      <c r="H107" s="17"/>
      <c r="I107" s="97"/>
      <c r="J107" s="57" t="s">
        <v>705</v>
      </c>
      <c r="K107" s="21"/>
    </row>
    <row r="108" spans="1:11" ht="24">
      <c r="A108" s="17"/>
      <c r="B108" s="17"/>
      <c r="C108" s="56" t="s">
        <v>700</v>
      </c>
      <c r="D108" s="21"/>
      <c r="E108" s="17"/>
      <c r="F108" s="17"/>
      <c r="G108" s="17"/>
      <c r="H108" s="17"/>
      <c r="I108" s="97"/>
      <c r="J108" s="57" t="s">
        <v>703</v>
      </c>
      <c r="K108" s="21"/>
    </row>
    <row r="109" spans="1:11" ht="24">
      <c r="A109" s="18"/>
      <c r="B109" s="18"/>
      <c r="C109" s="63" t="s">
        <v>701</v>
      </c>
      <c r="D109" s="22"/>
      <c r="E109" s="18"/>
      <c r="F109" s="18"/>
      <c r="G109" s="18"/>
      <c r="H109" s="18"/>
      <c r="I109" s="98"/>
      <c r="J109" s="64" t="s">
        <v>706</v>
      </c>
      <c r="K109" s="22"/>
    </row>
    <row r="110" spans="1:11" ht="24">
      <c r="A110" s="5">
        <v>19</v>
      </c>
      <c r="B110" s="54" t="s">
        <v>1179</v>
      </c>
      <c r="C110" s="54" t="s">
        <v>712</v>
      </c>
      <c r="D110" s="5" t="s">
        <v>659</v>
      </c>
      <c r="E110" s="94"/>
      <c r="F110" s="94">
        <v>100000</v>
      </c>
      <c r="G110" s="94"/>
      <c r="H110" s="16"/>
      <c r="I110" s="54" t="s">
        <v>717</v>
      </c>
      <c r="J110" s="103" t="s">
        <v>724</v>
      </c>
      <c r="K110" s="16" t="s">
        <v>1077</v>
      </c>
    </row>
    <row r="111" spans="1:11" ht="24">
      <c r="A111" s="17"/>
      <c r="B111" s="56" t="s">
        <v>670</v>
      </c>
      <c r="C111" s="56" t="s">
        <v>710</v>
      </c>
      <c r="D111" s="17"/>
      <c r="E111" s="14"/>
      <c r="F111" s="14"/>
      <c r="G111" s="14"/>
      <c r="H111" s="17"/>
      <c r="I111" s="56" t="s">
        <v>718</v>
      </c>
      <c r="J111" s="104" t="s">
        <v>714</v>
      </c>
      <c r="K111" s="41"/>
    </row>
    <row r="112" spans="1:11" ht="24">
      <c r="A112" s="17"/>
      <c r="B112" s="56"/>
      <c r="C112" s="56" t="s">
        <v>711</v>
      </c>
      <c r="D112" s="17"/>
      <c r="E112" s="17"/>
      <c r="F112" s="17"/>
      <c r="G112" s="17"/>
      <c r="H112" s="17"/>
      <c r="I112" s="41"/>
      <c r="J112" s="104" t="s">
        <v>715</v>
      </c>
      <c r="K112" s="41"/>
    </row>
    <row r="113" spans="1:11" ht="24">
      <c r="A113" s="18"/>
      <c r="B113" s="63"/>
      <c r="C113" s="18"/>
      <c r="D113" s="18"/>
      <c r="E113" s="18"/>
      <c r="F113" s="18"/>
      <c r="G113" s="18"/>
      <c r="H113" s="18"/>
      <c r="I113" s="42"/>
      <c r="J113" s="105" t="s">
        <v>716</v>
      </c>
      <c r="K113" s="42"/>
    </row>
    <row r="114" spans="1:11" ht="24">
      <c r="A114" s="5">
        <v>20</v>
      </c>
      <c r="B114" s="54" t="s">
        <v>1180</v>
      </c>
      <c r="C114" s="54" t="s">
        <v>712</v>
      </c>
      <c r="D114" s="5" t="s">
        <v>659</v>
      </c>
      <c r="E114" s="94"/>
      <c r="F114" s="94"/>
      <c r="G114" s="94">
        <v>100000</v>
      </c>
      <c r="H114" s="16"/>
      <c r="I114" s="54" t="s">
        <v>728</v>
      </c>
      <c r="J114" s="103" t="s">
        <v>724</v>
      </c>
      <c r="K114" s="16" t="s">
        <v>1077</v>
      </c>
    </row>
    <row r="115" spans="1:11" ht="24">
      <c r="A115" s="17"/>
      <c r="B115" s="56" t="s">
        <v>670</v>
      </c>
      <c r="C115" s="56" t="s">
        <v>710</v>
      </c>
      <c r="D115" s="17"/>
      <c r="E115" s="14"/>
      <c r="F115" s="14"/>
      <c r="G115" s="14"/>
      <c r="H115" s="17"/>
      <c r="I115" s="56" t="s">
        <v>718</v>
      </c>
      <c r="J115" s="104" t="s">
        <v>714</v>
      </c>
      <c r="K115" s="41"/>
    </row>
    <row r="116" spans="1:11" ht="24">
      <c r="A116" s="17"/>
      <c r="B116" s="56"/>
      <c r="C116" s="56" t="s">
        <v>711</v>
      </c>
      <c r="D116" s="17"/>
      <c r="E116" s="17"/>
      <c r="F116" s="17"/>
      <c r="G116" s="17"/>
      <c r="H116" s="17"/>
      <c r="I116" s="41"/>
      <c r="J116" s="104" t="s">
        <v>715</v>
      </c>
      <c r="K116" s="41"/>
    </row>
    <row r="117" spans="1:11" ht="24">
      <c r="A117" s="18"/>
      <c r="B117" s="63"/>
      <c r="C117" s="18"/>
      <c r="D117" s="18"/>
      <c r="E117" s="18"/>
      <c r="F117" s="18"/>
      <c r="G117" s="18"/>
      <c r="H117" s="18"/>
      <c r="I117" s="42"/>
      <c r="J117" s="105" t="s">
        <v>716</v>
      </c>
      <c r="K117" s="42"/>
    </row>
    <row r="118" spans="1:11" ht="24">
      <c r="A118" s="28"/>
      <c r="B118" s="74"/>
      <c r="C118" s="28"/>
      <c r="D118" s="28"/>
      <c r="E118" s="28"/>
      <c r="F118" s="28"/>
      <c r="G118" s="28"/>
      <c r="H118" s="28"/>
      <c r="I118" s="65"/>
      <c r="J118" s="99"/>
      <c r="K118" s="65"/>
    </row>
    <row r="119" spans="1:11" ht="24">
      <c r="A119" s="28"/>
      <c r="B119" s="74"/>
      <c r="C119" s="28"/>
      <c r="D119" s="28"/>
      <c r="E119" s="28"/>
      <c r="F119" s="28"/>
      <c r="G119" s="28"/>
      <c r="H119" s="28"/>
      <c r="I119" s="65"/>
      <c r="J119" s="99"/>
      <c r="K119" s="65"/>
    </row>
    <row r="120" spans="1:11" ht="24">
      <c r="A120" s="28"/>
      <c r="B120" s="74"/>
      <c r="C120" s="28"/>
      <c r="D120" s="28"/>
      <c r="E120" s="28"/>
      <c r="F120" s="28"/>
      <c r="G120" s="28"/>
      <c r="H120" s="28"/>
      <c r="I120" s="65"/>
      <c r="J120" s="99"/>
      <c r="K120" s="28">
        <v>47</v>
      </c>
    </row>
    <row r="121" spans="1:11" ht="24">
      <c r="A121" s="14">
        <v>21</v>
      </c>
      <c r="B121" s="17" t="s">
        <v>665</v>
      </c>
      <c r="C121" s="56" t="s">
        <v>699</v>
      </c>
      <c r="D121" s="21" t="s">
        <v>672</v>
      </c>
      <c r="E121" s="110">
        <f>4*100*550</f>
        <v>220000</v>
      </c>
      <c r="F121" s="110">
        <f>4*100*550</f>
        <v>220000</v>
      </c>
      <c r="G121" s="17"/>
      <c r="H121" s="17"/>
      <c r="I121" s="21" t="s">
        <v>708</v>
      </c>
      <c r="J121" s="57" t="s">
        <v>707</v>
      </c>
      <c r="K121" s="21" t="s">
        <v>1077</v>
      </c>
    </row>
    <row r="122" spans="1:11" ht="24">
      <c r="A122" s="17"/>
      <c r="B122" s="17" t="s">
        <v>1037</v>
      </c>
      <c r="C122" s="56" t="s">
        <v>702</v>
      </c>
      <c r="D122" s="21" t="s">
        <v>725</v>
      </c>
      <c r="E122" s="14"/>
      <c r="F122" s="17"/>
      <c r="G122" s="17"/>
      <c r="H122" s="17"/>
      <c r="I122" s="21" t="s">
        <v>719</v>
      </c>
      <c r="J122" s="57" t="s">
        <v>704</v>
      </c>
      <c r="K122" s="21"/>
    </row>
    <row r="123" spans="1:11" ht="24">
      <c r="A123" s="17"/>
      <c r="B123" s="17" t="s">
        <v>674</v>
      </c>
      <c r="C123" s="56" t="s">
        <v>703</v>
      </c>
      <c r="D123" s="21" t="s">
        <v>1291</v>
      </c>
      <c r="E123" s="17"/>
      <c r="F123" s="17"/>
      <c r="G123" s="17"/>
      <c r="H123" s="17"/>
      <c r="I123" s="97"/>
      <c r="J123" s="57" t="s">
        <v>705</v>
      </c>
      <c r="K123" s="21"/>
    </row>
    <row r="124" spans="1:11" ht="24">
      <c r="A124" s="17"/>
      <c r="B124" s="17"/>
      <c r="C124" s="56" t="s">
        <v>700</v>
      </c>
      <c r="D124" s="21" t="s">
        <v>1292</v>
      </c>
      <c r="E124" s="17"/>
      <c r="F124" s="17"/>
      <c r="G124" s="17"/>
      <c r="H124" s="17"/>
      <c r="I124" s="97"/>
      <c r="J124" s="57" t="s">
        <v>703</v>
      </c>
      <c r="K124" s="21"/>
    </row>
    <row r="125" spans="1:11" ht="24">
      <c r="A125" s="18"/>
      <c r="B125" s="18"/>
      <c r="C125" s="63" t="s">
        <v>701</v>
      </c>
      <c r="D125" s="22"/>
      <c r="E125" s="18"/>
      <c r="F125" s="18"/>
      <c r="G125" s="18"/>
      <c r="H125" s="18"/>
      <c r="I125" s="98"/>
      <c r="J125" s="64" t="s">
        <v>706</v>
      </c>
      <c r="K125" s="22"/>
    </row>
    <row r="126" spans="1:11" ht="24">
      <c r="A126" s="61">
        <v>22</v>
      </c>
      <c r="B126" s="54" t="s">
        <v>1041</v>
      </c>
      <c r="C126" s="54" t="s">
        <v>699</v>
      </c>
      <c r="D126" s="49" t="s">
        <v>668</v>
      </c>
      <c r="E126" s="179"/>
      <c r="F126" s="179"/>
      <c r="G126" s="179">
        <f>4*0.1*1000*350</f>
        <v>140000</v>
      </c>
      <c r="H126" s="179">
        <f>4*0.1*500*350</f>
        <v>70000</v>
      </c>
      <c r="I126" s="49" t="s">
        <v>708</v>
      </c>
      <c r="J126" s="106" t="s">
        <v>707</v>
      </c>
      <c r="K126" s="49" t="s">
        <v>1077</v>
      </c>
    </row>
    <row r="127" spans="1:11" ht="24">
      <c r="A127" s="56"/>
      <c r="B127" s="56" t="s">
        <v>1042</v>
      </c>
      <c r="C127" s="56" t="s">
        <v>702</v>
      </c>
      <c r="D127" s="51" t="s">
        <v>663</v>
      </c>
      <c r="E127" s="62"/>
      <c r="F127" s="62"/>
      <c r="G127" s="62"/>
      <c r="H127" s="62"/>
      <c r="I127" s="51" t="s">
        <v>709</v>
      </c>
      <c r="J127" s="57" t="s">
        <v>704</v>
      </c>
      <c r="K127" s="51"/>
    </row>
    <row r="128" spans="1:11" ht="24">
      <c r="A128" s="56"/>
      <c r="B128" s="56" t="s">
        <v>674</v>
      </c>
      <c r="C128" s="56" t="s">
        <v>703</v>
      </c>
      <c r="D128" s="51" t="s">
        <v>1181</v>
      </c>
      <c r="E128" s="56"/>
      <c r="F128" s="56"/>
      <c r="G128" s="56"/>
      <c r="H128" s="56"/>
      <c r="I128" s="177"/>
      <c r="J128" s="57" t="s">
        <v>705</v>
      </c>
      <c r="K128" s="51"/>
    </row>
    <row r="129" spans="1:11" ht="24">
      <c r="A129" s="56"/>
      <c r="B129" s="56"/>
      <c r="C129" s="56" t="s">
        <v>700</v>
      </c>
      <c r="D129" s="51" t="s">
        <v>1182</v>
      </c>
      <c r="E129" s="56"/>
      <c r="F129" s="56"/>
      <c r="G129" s="56"/>
      <c r="H129" s="56"/>
      <c r="I129" s="177"/>
      <c r="J129" s="57" t="s">
        <v>703</v>
      </c>
      <c r="K129" s="51"/>
    </row>
    <row r="130" spans="1:11" ht="24">
      <c r="A130" s="63"/>
      <c r="B130" s="63"/>
      <c r="C130" s="63" t="s">
        <v>701</v>
      </c>
      <c r="D130" s="53"/>
      <c r="E130" s="63"/>
      <c r="F130" s="63"/>
      <c r="G130" s="63"/>
      <c r="H130" s="63"/>
      <c r="I130" s="178"/>
      <c r="J130" s="64" t="s">
        <v>706</v>
      </c>
      <c r="K130" s="53"/>
    </row>
    <row r="131" spans="1:11" ht="24">
      <c r="A131" s="61">
        <v>23</v>
      </c>
      <c r="B131" s="20" t="s">
        <v>660</v>
      </c>
      <c r="C131" s="54" t="s">
        <v>692</v>
      </c>
      <c r="D131" s="20" t="s">
        <v>689</v>
      </c>
      <c r="E131" s="95"/>
      <c r="F131" s="95"/>
      <c r="G131" s="95"/>
      <c r="H131" s="173">
        <f>300*600</f>
        <v>180000</v>
      </c>
      <c r="I131" s="20" t="s">
        <v>693</v>
      </c>
      <c r="J131" s="54" t="s">
        <v>696</v>
      </c>
      <c r="K131" s="20" t="s">
        <v>1077</v>
      </c>
    </row>
    <row r="132" spans="1:11" ht="24">
      <c r="A132" s="56"/>
      <c r="B132" s="21" t="s">
        <v>1183</v>
      </c>
      <c r="C132" s="56" t="s">
        <v>690</v>
      </c>
      <c r="D132" s="21" t="s">
        <v>669</v>
      </c>
      <c r="E132" s="24"/>
      <c r="F132" s="24"/>
      <c r="G132" s="24"/>
      <c r="H132" s="24"/>
      <c r="I132" s="21" t="s">
        <v>694</v>
      </c>
      <c r="J132" s="56" t="s">
        <v>695</v>
      </c>
      <c r="K132" s="21"/>
    </row>
    <row r="133" spans="1:11" ht="24">
      <c r="A133" s="56"/>
      <c r="B133" s="56" t="s">
        <v>1184</v>
      </c>
      <c r="C133" s="56" t="s">
        <v>691</v>
      </c>
      <c r="D133" s="21" t="s">
        <v>1166</v>
      </c>
      <c r="E133" s="21"/>
      <c r="F133" s="21"/>
      <c r="G133" s="21"/>
      <c r="H133" s="21"/>
      <c r="I133" s="21"/>
      <c r="J133" s="56" t="s">
        <v>697</v>
      </c>
      <c r="K133" s="21"/>
    </row>
    <row r="134" spans="1:11" ht="24">
      <c r="A134" s="63"/>
      <c r="B134" s="22" t="s">
        <v>1185</v>
      </c>
      <c r="C134" s="22"/>
      <c r="D134" s="22"/>
      <c r="E134" s="22"/>
      <c r="F134" s="22"/>
      <c r="G134" s="22"/>
      <c r="H134" s="22"/>
      <c r="I134" s="22"/>
      <c r="J134" s="22" t="s">
        <v>698</v>
      </c>
      <c r="K134" s="22"/>
    </row>
    <row r="135" spans="1:11" ht="24">
      <c r="A135" s="74"/>
      <c r="B135" s="28"/>
      <c r="C135" s="28"/>
      <c r="D135" s="28"/>
      <c r="E135" s="28"/>
      <c r="F135" s="28"/>
      <c r="G135" s="28"/>
      <c r="H135" s="28"/>
      <c r="I135" s="28"/>
      <c r="J135" s="28"/>
      <c r="K135" s="28"/>
    </row>
    <row r="136" spans="1:11" ht="24">
      <c r="A136" s="74"/>
      <c r="B136" s="28"/>
      <c r="C136" s="28"/>
      <c r="D136" s="28"/>
      <c r="E136" s="28"/>
      <c r="F136" s="28"/>
      <c r="G136" s="28"/>
      <c r="H136" s="28"/>
      <c r="I136" s="28"/>
      <c r="J136" s="28"/>
      <c r="K136" s="28">
        <v>48</v>
      </c>
    </row>
    <row r="137" spans="1:11" ht="24">
      <c r="A137" s="62">
        <v>24</v>
      </c>
      <c r="B137" s="21" t="s">
        <v>665</v>
      </c>
      <c r="C137" s="21" t="s">
        <v>699</v>
      </c>
      <c r="D137" s="21" t="s">
        <v>672</v>
      </c>
      <c r="E137" s="256">
        <f>4*100*550</f>
        <v>220000</v>
      </c>
      <c r="F137" s="256">
        <f>4*100*550</f>
        <v>220000</v>
      </c>
      <c r="G137" s="21"/>
      <c r="H137" s="21"/>
      <c r="I137" s="21" t="s">
        <v>708</v>
      </c>
      <c r="J137" s="57" t="s">
        <v>707</v>
      </c>
      <c r="K137" s="21" t="s">
        <v>1077</v>
      </c>
    </row>
    <row r="138" spans="1:11" ht="24">
      <c r="A138" s="56"/>
      <c r="B138" s="21" t="s">
        <v>1279</v>
      </c>
      <c r="C138" s="21" t="s">
        <v>702</v>
      </c>
      <c r="D138" s="21" t="s">
        <v>725</v>
      </c>
      <c r="E138" s="21"/>
      <c r="F138" s="21"/>
      <c r="G138" s="21"/>
      <c r="H138" s="21"/>
      <c r="I138" s="21" t="s">
        <v>719</v>
      </c>
      <c r="J138" s="57" t="s">
        <v>704</v>
      </c>
      <c r="K138" s="21"/>
    </row>
    <row r="139" spans="1:11" ht="24">
      <c r="A139" s="56"/>
      <c r="B139" s="21" t="s">
        <v>1280</v>
      </c>
      <c r="C139" s="21" t="s">
        <v>703</v>
      </c>
      <c r="D139" s="21" t="s">
        <v>1313</v>
      </c>
      <c r="E139" s="21"/>
      <c r="F139" s="21"/>
      <c r="G139" s="21"/>
      <c r="H139" s="21"/>
      <c r="I139" s="97"/>
      <c r="J139" s="57" t="s">
        <v>705</v>
      </c>
      <c r="K139" s="21"/>
    </row>
    <row r="140" spans="1:11" ht="24">
      <c r="A140" s="56"/>
      <c r="B140" s="21"/>
      <c r="C140" s="21" t="s">
        <v>700</v>
      </c>
      <c r="D140" s="21" t="s">
        <v>1043</v>
      </c>
      <c r="E140" s="21"/>
      <c r="F140" s="21"/>
      <c r="G140" s="21"/>
      <c r="H140" s="21"/>
      <c r="I140" s="97"/>
      <c r="J140" s="57" t="s">
        <v>703</v>
      </c>
      <c r="K140" s="21"/>
    </row>
    <row r="141" spans="1:11" ht="24">
      <c r="A141" s="63"/>
      <c r="B141" s="22"/>
      <c r="C141" s="22" t="s">
        <v>701</v>
      </c>
      <c r="D141" s="22"/>
      <c r="E141" s="22"/>
      <c r="F141" s="22"/>
      <c r="G141" s="22"/>
      <c r="H141" s="22"/>
      <c r="I141" s="98"/>
      <c r="J141" s="64" t="s">
        <v>706</v>
      </c>
      <c r="K141" s="22"/>
    </row>
    <row r="142" spans="1:11" ht="24">
      <c r="A142" s="62">
        <v>25</v>
      </c>
      <c r="B142" s="21" t="s">
        <v>665</v>
      </c>
      <c r="C142" s="21" t="s">
        <v>699</v>
      </c>
      <c r="D142" s="21" t="s">
        <v>672</v>
      </c>
      <c r="E142" s="256">
        <f>4*100*550</f>
        <v>220000</v>
      </c>
      <c r="F142" s="256">
        <f>4*100*550</f>
        <v>220000</v>
      </c>
      <c r="G142" s="21"/>
      <c r="H142" s="21"/>
      <c r="I142" s="21" t="s">
        <v>708</v>
      </c>
      <c r="J142" s="57" t="s">
        <v>707</v>
      </c>
      <c r="K142" s="21" t="s">
        <v>1077</v>
      </c>
    </row>
    <row r="143" spans="1:11" ht="24">
      <c r="A143" s="56"/>
      <c r="B143" s="21" t="s">
        <v>1314</v>
      </c>
      <c r="C143" s="21" t="s">
        <v>702</v>
      </c>
      <c r="D143" s="21" t="s">
        <v>725</v>
      </c>
      <c r="E143" s="21"/>
      <c r="F143" s="21"/>
      <c r="G143" s="21"/>
      <c r="H143" s="21"/>
      <c r="I143" s="21" t="s">
        <v>719</v>
      </c>
      <c r="J143" s="57" t="s">
        <v>704</v>
      </c>
      <c r="K143" s="21"/>
    </row>
    <row r="144" spans="1:11" ht="24">
      <c r="A144" s="56"/>
      <c r="B144" s="21" t="s">
        <v>1280</v>
      </c>
      <c r="C144" s="21" t="s">
        <v>703</v>
      </c>
      <c r="D144" s="21" t="s">
        <v>1313</v>
      </c>
      <c r="E144" s="21"/>
      <c r="F144" s="21"/>
      <c r="G144" s="21"/>
      <c r="H144" s="21"/>
      <c r="I144" s="97"/>
      <c r="J144" s="57" t="s">
        <v>705</v>
      </c>
      <c r="K144" s="21"/>
    </row>
    <row r="145" spans="1:11" ht="24">
      <c r="A145" s="56"/>
      <c r="B145" s="21"/>
      <c r="C145" s="21" t="s">
        <v>700</v>
      </c>
      <c r="D145" s="21"/>
      <c r="E145" s="21"/>
      <c r="F145" s="21"/>
      <c r="G145" s="21"/>
      <c r="H145" s="21"/>
      <c r="I145" s="97"/>
      <c r="J145" s="57" t="s">
        <v>703</v>
      </c>
      <c r="K145" s="21"/>
    </row>
    <row r="146" spans="1:11" ht="24">
      <c r="A146" s="56"/>
      <c r="B146" s="22"/>
      <c r="C146" s="22" t="s">
        <v>701</v>
      </c>
      <c r="D146" s="22"/>
      <c r="E146" s="22"/>
      <c r="F146" s="22"/>
      <c r="G146" s="22"/>
      <c r="H146" s="22"/>
      <c r="I146" s="98"/>
      <c r="J146" s="64" t="s">
        <v>706</v>
      </c>
      <c r="K146" s="22"/>
    </row>
    <row r="147" spans="1:11" ht="24">
      <c r="A147" s="61">
        <v>26</v>
      </c>
      <c r="B147" s="20" t="s">
        <v>1281</v>
      </c>
      <c r="C147" s="20" t="s">
        <v>1044</v>
      </c>
      <c r="D147" s="60" t="s">
        <v>659</v>
      </c>
      <c r="E147" s="20"/>
      <c r="F147" s="20"/>
      <c r="G147" s="95"/>
      <c r="H147" s="95">
        <v>100000</v>
      </c>
      <c r="I147" s="20" t="s">
        <v>1285</v>
      </c>
      <c r="J147" s="20" t="s">
        <v>721</v>
      </c>
      <c r="K147" s="20" t="s">
        <v>1077</v>
      </c>
    </row>
    <row r="148" spans="1:11" ht="24">
      <c r="A148" s="56"/>
      <c r="B148" s="21" t="s">
        <v>1280</v>
      </c>
      <c r="C148" s="21" t="s">
        <v>720</v>
      </c>
      <c r="D148" s="21"/>
      <c r="E148" s="21"/>
      <c r="F148" s="21"/>
      <c r="G148" s="21"/>
      <c r="H148" s="21"/>
      <c r="I148" s="21" t="s">
        <v>729</v>
      </c>
      <c r="J148" s="21" t="s">
        <v>1064</v>
      </c>
      <c r="K148" s="21"/>
    </row>
    <row r="149" spans="1:11" ht="24">
      <c r="A149" s="56"/>
      <c r="B149" s="21"/>
      <c r="C149" s="21"/>
      <c r="D149" s="21"/>
      <c r="E149" s="21"/>
      <c r="F149" s="21"/>
      <c r="G149" s="21"/>
      <c r="H149" s="21"/>
      <c r="I149" s="21"/>
      <c r="J149" s="21"/>
      <c r="K149" s="21"/>
    </row>
    <row r="150" spans="1:11" ht="24">
      <c r="A150" s="63"/>
      <c r="B150" s="22"/>
      <c r="C150" s="22"/>
      <c r="D150" s="22"/>
      <c r="E150" s="22"/>
      <c r="F150" s="22"/>
      <c r="G150" s="22"/>
      <c r="H150" s="22"/>
      <c r="I150" s="22"/>
      <c r="J150" s="22"/>
      <c r="K150" s="22"/>
    </row>
    <row r="151" spans="1:11" ht="24">
      <c r="A151" s="74"/>
      <c r="B151" s="28"/>
      <c r="C151" s="28"/>
      <c r="D151" s="28"/>
      <c r="E151" s="28"/>
      <c r="F151" s="28"/>
      <c r="G151" s="28"/>
      <c r="H151" s="28"/>
      <c r="I151" s="28"/>
      <c r="J151" s="28"/>
      <c r="K151" s="28"/>
    </row>
    <row r="152" spans="1:11" ht="24">
      <c r="A152" s="74"/>
      <c r="B152" s="28"/>
      <c r="C152" s="28"/>
      <c r="D152" s="28"/>
      <c r="E152" s="28"/>
      <c r="F152" s="28"/>
      <c r="G152" s="28"/>
      <c r="H152" s="28"/>
      <c r="I152" s="28"/>
      <c r="J152" s="28"/>
      <c r="K152" s="28">
        <v>49</v>
      </c>
    </row>
    <row r="153" spans="1:11" ht="24">
      <c r="A153" s="62">
        <v>27</v>
      </c>
      <c r="B153" s="21" t="s">
        <v>1282</v>
      </c>
      <c r="C153" s="21" t="s">
        <v>712</v>
      </c>
      <c r="D153" s="24" t="s">
        <v>659</v>
      </c>
      <c r="E153" s="21"/>
      <c r="F153" s="21"/>
      <c r="G153" s="21"/>
      <c r="H153" s="96">
        <v>200000</v>
      </c>
      <c r="I153" s="56" t="s">
        <v>728</v>
      </c>
      <c r="J153" s="104" t="s">
        <v>724</v>
      </c>
      <c r="K153" s="17" t="s">
        <v>1077</v>
      </c>
    </row>
    <row r="154" spans="1:11" ht="24">
      <c r="A154" s="56"/>
      <c r="B154" s="21" t="s">
        <v>1280</v>
      </c>
      <c r="C154" s="21" t="s">
        <v>710</v>
      </c>
      <c r="D154" s="21"/>
      <c r="E154" s="21"/>
      <c r="F154" s="21"/>
      <c r="G154" s="21"/>
      <c r="H154" s="21"/>
      <c r="I154" s="56" t="s">
        <v>718</v>
      </c>
      <c r="J154" s="104" t="s">
        <v>714</v>
      </c>
      <c r="K154" s="41"/>
    </row>
    <row r="155" spans="1:11" ht="24">
      <c r="A155" s="56"/>
      <c r="B155" s="21"/>
      <c r="C155" s="21" t="s">
        <v>711</v>
      </c>
      <c r="D155" s="21"/>
      <c r="E155" s="21"/>
      <c r="F155" s="21"/>
      <c r="G155" s="21"/>
      <c r="H155" s="21"/>
      <c r="I155" s="41"/>
      <c r="J155" s="104" t="s">
        <v>715</v>
      </c>
      <c r="K155" s="41"/>
    </row>
    <row r="156" spans="1:11" ht="24">
      <c r="A156" s="56"/>
      <c r="B156" s="21"/>
      <c r="C156" s="21"/>
      <c r="D156" s="21"/>
      <c r="E156" s="21"/>
      <c r="F156" s="21"/>
      <c r="G156" s="21"/>
      <c r="H156" s="21"/>
      <c r="I156" s="41"/>
      <c r="J156" s="104" t="s">
        <v>716</v>
      </c>
      <c r="K156" s="41"/>
    </row>
    <row r="157" spans="1:11" ht="24">
      <c r="A157" s="61">
        <v>28</v>
      </c>
      <c r="B157" s="20" t="s">
        <v>1283</v>
      </c>
      <c r="C157" s="20" t="s">
        <v>712</v>
      </c>
      <c r="D157" s="60" t="s">
        <v>659</v>
      </c>
      <c r="E157" s="20"/>
      <c r="F157" s="20"/>
      <c r="G157" s="20"/>
      <c r="H157" s="95">
        <v>200000</v>
      </c>
      <c r="I157" s="54" t="s">
        <v>728</v>
      </c>
      <c r="J157" s="103" t="s">
        <v>724</v>
      </c>
      <c r="K157" s="16" t="s">
        <v>1077</v>
      </c>
    </row>
    <row r="158" spans="1:11" ht="24">
      <c r="A158" s="56"/>
      <c r="B158" s="21" t="s">
        <v>1280</v>
      </c>
      <c r="C158" s="21" t="s">
        <v>710</v>
      </c>
      <c r="D158" s="21"/>
      <c r="E158" s="21"/>
      <c r="F158" s="21"/>
      <c r="G158" s="21"/>
      <c r="H158" s="21"/>
      <c r="I158" s="56" t="s">
        <v>718</v>
      </c>
      <c r="J158" s="104" t="s">
        <v>714</v>
      </c>
      <c r="K158" s="41"/>
    </row>
    <row r="159" spans="1:11" ht="24">
      <c r="A159" s="56"/>
      <c r="B159" s="21"/>
      <c r="C159" s="21" t="s">
        <v>711</v>
      </c>
      <c r="D159" s="21"/>
      <c r="E159" s="21"/>
      <c r="F159" s="21"/>
      <c r="G159" s="21"/>
      <c r="H159" s="21"/>
      <c r="I159" s="41"/>
      <c r="J159" s="104" t="s">
        <v>715</v>
      </c>
      <c r="K159" s="41"/>
    </row>
    <row r="160" spans="1:11" ht="24">
      <c r="A160" s="63"/>
      <c r="B160" s="22"/>
      <c r="C160" s="22"/>
      <c r="D160" s="22"/>
      <c r="E160" s="22"/>
      <c r="F160" s="22"/>
      <c r="G160" s="22"/>
      <c r="H160" s="22"/>
      <c r="I160" s="42"/>
      <c r="J160" s="105" t="s">
        <v>716</v>
      </c>
      <c r="K160" s="42"/>
    </row>
    <row r="161" spans="1:11" ht="24">
      <c r="A161" s="61">
        <v>29</v>
      </c>
      <c r="B161" s="20" t="s">
        <v>1315</v>
      </c>
      <c r="C161" s="20" t="s">
        <v>712</v>
      </c>
      <c r="D161" s="60" t="s">
        <v>659</v>
      </c>
      <c r="E161" s="20"/>
      <c r="F161" s="20"/>
      <c r="G161" s="20"/>
      <c r="H161" s="95">
        <v>200000</v>
      </c>
      <c r="I161" s="54" t="s">
        <v>728</v>
      </c>
      <c r="J161" s="103" t="s">
        <v>724</v>
      </c>
      <c r="K161" s="16" t="s">
        <v>1077</v>
      </c>
    </row>
    <row r="162" spans="1:11" ht="24">
      <c r="A162" s="56"/>
      <c r="B162" s="21" t="s">
        <v>1280</v>
      </c>
      <c r="C162" s="21" t="s">
        <v>710</v>
      </c>
      <c r="D162" s="21"/>
      <c r="E162" s="21"/>
      <c r="F162" s="21"/>
      <c r="G162" s="21"/>
      <c r="H162" s="21"/>
      <c r="I162" s="56" t="s">
        <v>718</v>
      </c>
      <c r="J162" s="104" t="s">
        <v>714</v>
      </c>
      <c r="K162" s="41"/>
    </row>
    <row r="163" spans="1:11" ht="24">
      <c r="A163" s="56"/>
      <c r="B163" s="21"/>
      <c r="C163" s="21" t="s">
        <v>711</v>
      </c>
      <c r="D163" s="21"/>
      <c r="E163" s="21"/>
      <c r="F163" s="21"/>
      <c r="G163" s="21"/>
      <c r="H163" s="21"/>
      <c r="I163" s="41"/>
      <c r="J163" s="104" t="s">
        <v>715</v>
      </c>
      <c r="K163" s="41"/>
    </row>
    <row r="164" spans="1:11" ht="24">
      <c r="A164" s="63"/>
      <c r="B164" s="22"/>
      <c r="C164" s="22"/>
      <c r="D164" s="22"/>
      <c r="E164" s="22"/>
      <c r="F164" s="22"/>
      <c r="G164" s="22"/>
      <c r="H164" s="22"/>
      <c r="I164" s="42"/>
      <c r="J164" s="105" t="s">
        <v>716</v>
      </c>
      <c r="K164" s="42"/>
    </row>
    <row r="165" spans="1:11" ht="24">
      <c r="A165" s="61">
        <v>30</v>
      </c>
      <c r="B165" s="20" t="s">
        <v>1316</v>
      </c>
      <c r="C165" s="20" t="s">
        <v>1067</v>
      </c>
      <c r="D165" s="60" t="s">
        <v>659</v>
      </c>
      <c r="E165" s="23">
        <v>100000</v>
      </c>
      <c r="F165" s="20"/>
      <c r="G165" s="20"/>
      <c r="H165" s="20"/>
      <c r="I165" s="20" t="s">
        <v>717</v>
      </c>
      <c r="J165" s="103" t="s">
        <v>1319</v>
      </c>
      <c r="K165" s="16" t="s">
        <v>1077</v>
      </c>
    </row>
    <row r="166" spans="1:11" ht="24">
      <c r="A166" s="56"/>
      <c r="B166" s="21"/>
      <c r="C166" s="21" t="s">
        <v>1317</v>
      </c>
      <c r="D166" s="21"/>
      <c r="E166" s="21"/>
      <c r="F166" s="21"/>
      <c r="G166" s="21"/>
      <c r="H166" s="21"/>
      <c r="I166" s="21" t="s">
        <v>1318</v>
      </c>
      <c r="J166" s="104" t="s">
        <v>1320</v>
      </c>
      <c r="K166" s="97"/>
    </row>
    <row r="167" spans="1:11" ht="24">
      <c r="A167" s="63"/>
      <c r="B167" s="22"/>
      <c r="C167" s="22"/>
      <c r="D167" s="22"/>
      <c r="E167" s="22"/>
      <c r="F167" s="22"/>
      <c r="G167" s="22"/>
      <c r="H167" s="22"/>
      <c r="I167" s="98"/>
      <c r="J167" s="105"/>
      <c r="K167" s="98"/>
    </row>
    <row r="168" spans="1:11" ht="24">
      <c r="A168" s="74"/>
      <c r="B168" s="28"/>
      <c r="C168" s="28"/>
      <c r="D168" s="28"/>
      <c r="E168" s="28"/>
      <c r="F168" s="28"/>
      <c r="G168" s="28"/>
      <c r="H168" s="28"/>
      <c r="I168" s="65"/>
      <c r="J168" s="99"/>
      <c r="K168" s="28">
        <v>50</v>
      </c>
    </row>
    <row r="169" spans="1:11" ht="24">
      <c r="A169" s="62">
        <v>31</v>
      </c>
      <c r="B169" s="21" t="s">
        <v>660</v>
      </c>
      <c r="C169" s="56" t="s">
        <v>692</v>
      </c>
      <c r="D169" s="21" t="s">
        <v>689</v>
      </c>
      <c r="E169" s="96"/>
      <c r="F169" s="96">
        <f>300*600</f>
        <v>180000</v>
      </c>
      <c r="G169" s="96">
        <f t="shared" ref="G169:H169" si="6">300*600</f>
        <v>180000</v>
      </c>
      <c r="H169" s="96">
        <f t="shared" si="6"/>
        <v>180000</v>
      </c>
      <c r="I169" s="21" t="s">
        <v>693</v>
      </c>
      <c r="J169" s="56" t="s">
        <v>696</v>
      </c>
      <c r="K169" s="21" t="s">
        <v>1077</v>
      </c>
    </row>
    <row r="170" spans="1:11" ht="24">
      <c r="A170" s="56"/>
      <c r="B170" s="21" t="s">
        <v>1284</v>
      </c>
      <c r="C170" s="56" t="s">
        <v>690</v>
      </c>
      <c r="D170" s="21" t="s">
        <v>669</v>
      </c>
      <c r="E170" s="24"/>
      <c r="F170" s="24"/>
      <c r="G170" s="24"/>
      <c r="H170" s="24"/>
      <c r="I170" s="21" t="s">
        <v>694</v>
      </c>
      <c r="J170" s="56" t="s">
        <v>695</v>
      </c>
      <c r="K170" s="21"/>
    </row>
    <row r="171" spans="1:11" ht="24">
      <c r="A171" s="56"/>
      <c r="B171" s="56" t="s">
        <v>1280</v>
      </c>
      <c r="C171" s="56" t="s">
        <v>691</v>
      </c>
      <c r="D171" s="21" t="s">
        <v>1031</v>
      </c>
      <c r="E171" s="21"/>
      <c r="F171" s="21"/>
      <c r="G171" s="21"/>
      <c r="H171" s="21"/>
      <c r="I171" s="21"/>
      <c r="J171" s="56" t="s">
        <v>697</v>
      </c>
      <c r="K171" s="21"/>
    </row>
    <row r="172" spans="1:11" ht="24">
      <c r="A172" s="56"/>
      <c r="B172" s="21"/>
      <c r="C172" s="21"/>
      <c r="D172" s="21" t="s">
        <v>1164</v>
      </c>
      <c r="E172" s="21"/>
      <c r="F172" s="21"/>
      <c r="G172" s="21"/>
      <c r="H172" s="21"/>
      <c r="I172" s="21"/>
      <c r="J172" s="21" t="s">
        <v>698</v>
      </c>
      <c r="K172" s="21"/>
    </row>
    <row r="173" spans="1:11" ht="24">
      <c r="A173" s="63"/>
      <c r="B173" s="22"/>
      <c r="C173" s="22"/>
      <c r="D173" s="22" t="s">
        <v>1166</v>
      </c>
      <c r="E173" s="22"/>
      <c r="F173" s="22"/>
      <c r="G173" s="22"/>
      <c r="H173" s="22"/>
      <c r="I173" s="22"/>
      <c r="J173" s="22"/>
      <c r="K173" s="22"/>
    </row>
    <row r="174" spans="1:11" ht="24">
      <c r="A174" s="61">
        <v>32</v>
      </c>
      <c r="B174" s="16" t="s">
        <v>1275</v>
      </c>
      <c r="C174" s="54" t="s">
        <v>699</v>
      </c>
      <c r="D174" s="54" t="s">
        <v>1271</v>
      </c>
      <c r="E174" s="174"/>
      <c r="F174" s="174">
        <f>4*0.1*500*350</f>
        <v>70000</v>
      </c>
      <c r="G174" s="174">
        <f>4*0.1*500*350</f>
        <v>70000</v>
      </c>
      <c r="H174" s="174"/>
      <c r="I174" s="49" t="s">
        <v>708</v>
      </c>
      <c r="J174" s="106" t="s">
        <v>707</v>
      </c>
      <c r="K174" s="16" t="s">
        <v>1077</v>
      </c>
    </row>
    <row r="175" spans="1:11" ht="24">
      <c r="A175" s="56"/>
      <c r="B175" s="17" t="s">
        <v>1321</v>
      </c>
      <c r="C175" s="56" t="s">
        <v>702</v>
      </c>
      <c r="D175" s="17" t="s">
        <v>1171</v>
      </c>
      <c r="E175" s="14"/>
      <c r="F175" s="14"/>
      <c r="G175" s="14"/>
      <c r="H175" s="14"/>
      <c r="I175" s="21" t="s">
        <v>719</v>
      </c>
      <c r="J175" s="57" t="s">
        <v>704</v>
      </c>
      <c r="K175" s="21"/>
    </row>
    <row r="176" spans="1:11" ht="24">
      <c r="A176" s="56"/>
      <c r="B176" s="17" t="s">
        <v>1280</v>
      </c>
      <c r="C176" s="56" t="s">
        <v>703</v>
      </c>
      <c r="D176" s="21" t="s">
        <v>1322</v>
      </c>
      <c r="E176" s="17"/>
      <c r="F176" s="17"/>
      <c r="G176" s="17"/>
      <c r="H176" s="17"/>
      <c r="I176" s="21"/>
      <c r="J176" s="57" t="s">
        <v>705</v>
      </c>
      <c r="K176" s="21"/>
    </row>
    <row r="177" spans="1:11" ht="24">
      <c r="A177" s="56"/>
      <c r="B177" s="17"/>
      <c r="C177" s="56" t="s">
        <v>700</v>
      </c>
      <c r="D177" s="21" t="s">
        <v>1323</v>
      </c>
      <c r="E177" s="17"/>
      <c r="F177" s="17"/>
      <c r="G177" s="17"/>
      <c r="H177" s="17"/>
      <c r="I177" s="21"/>
      <c r="J177" s="57" t="s">
        <v>703</v>
      </c>
      <c r="K177" s="21"/>
    </row>
    <row r="178" spans="1:11" ht="24">
      <c r="A178" s="63"/>
      <c r="B178" s="18"/>
      <c r="C178" s="63" t="s">
        <v>701</v>
      </c>
      <c r="D178" s="22"/>
      <c r="E178" s="18"/>
      <c r="F178" s="18"/>
      <c r="G178" s="18"/>
      <c r="H178" s="18"/>
      <c r="I178" s="22"/>
      <c r="J178" s="64" t="s">
        <v>706</v>
      </c>
      <c r="K178" s="22"/>
    </row>
    <row r="179" spans="1:11" ht="24">
      <c r="A179" s="5">
        <v>33</v>
      </c>
      <c r="B179" s="16" t="s">
        <v>1047</v>
      </c>
      <c r="C179" s="54" t="s">
        <v>712</v>
      </c>
      <c r="D179" s="5" t="s">
        <v>659</v>
      </c>
      <c r="E179" s="94"/>
      <c r="F179" s="94">
        <v>100000</v>
      </c>
      <c r="G179" s="94"/>
      <c r="H179" s="16"/>
      <c r="I179" s="54" t="s">
        <v>727</v>
      </c>
      <c r="J179" s="103" t="s">
        <v>724</v>
      </c>
      <c r="K179" s="16" t="s">
        <v>1077</v>
      </c>
    </row>
    <row r="180" spans="1:11" ht="24">
      <c r="A180" s="17"/>
      <c r="B180" s="17" t="s">
        <v>726</v>
      </c>
      <c r="C180" s="56" t="s">
        <v>710</v>
      </c>
      <c r="D180" s="17"/>
      <c r="E180" s="14"/>
      <c r="F180" s="14"/>
      <c r="G180" s="14"/>
      <c r="H180" s="17"/>
      <c r="I180" s="56" t="s">
        <v>718</v>
      </c>
      <c r="J180" s="104" t="s">
        <v>714</v>
      </c>
      <c r="K180" s="41"/>
    </row>
    <row r="181" spans="1:11" ht="24">
      <c r="A181" s="17"/>
      <c r="B181" s="17"/>
      <c r="C181" s="56" t="s">
        <v>711</v>
      </c>
      <c r="D181" s="17"/>
      <c r="E181" s="17"/>
      <c r="F181" s="17"/>
      <c r="G181" s="17"/>
      <c r="H181" s="17"/>
      <c r="I181" s="41"/>
      <c r="J181" s="104" t="s">
        <v>715</v>
      </c>
      <c r="K181" s="41"/>
    </row>
    <row r="182" spans="1:11" ht="24">
      <c r="A182" s="17"/>
      <c r="B182" s="17"/>
      <c r="C182" s="56"/>
      <c r="D182" s="17"/>
      <c r="E182" s="17"/>
      <c r="F182" s="17"/>
      <c r="G182" s="17"/>
      <c r="H182" s="17"/>
      <c r="I182" s="41"/>
      <c r="J182" s="104" t="s">
        <v>716</v>
      </c>
      <c r="K182" s="41"/>
    </row>
    <row r="183" spans="1:11" ht="24">
      <c r="A183" s="18"/>
      <c r="B183" s="18"/>
      <c r="C183" s="18"/>
      <c r="D183" s="18"/>
      <c r="E183" s="18"/>
      <c r="F183" s="18"/>
      <c r="G183" s="18"/>
      <c r="H183" s="18"/>
      <c r="I183" s="42"/>
      <c r="J183" s="105"/>
      <c r="K183" s="42"/>
    </row>
    <row r="184" spans="1:11" ht="24">
      <c r="A184" s="28"/>
      <c r="B184" s="28"/>
      <c r="C184" s="28"/>
      <c r="D184" s="28"/>
      <c r="E184" s="28"/>
      <c r="F184" s="28"/>
      <c r="G184" s="28"/>
      <c r="H184" s="28"/>
      <c r="I184" s="65"/>
      <c r="J184" s="99"/>
      <c r="K184" s="28">
        <v>51</v>
      </c>
    </row>
    <row r="185" spans="1:11" ht="24">
      <c r="A185" s="5">
        <v>34</v>
      </c>
      <c r="B185" s="16" t="s">
        <v>1324</v>
      </c>
      <c r="C185" s="54" t="s">
        <v>712</v>
      </c>
      <c r="D185" s="5" t="s">
        <v>659</v>
      </c>
      <c r="E185" s="94">
        <v>100000</v>
      </c>
      <c r="F185" s="94"/>
      <c r="G185" s="94"/>
      <c r="H185" s="16"/>
      <c r="I185" s="54" t="s">
        <v>727</v>
      </c>
      <c r="J185" s="103" t="s">
        <v>724</v>
      </c>
      <c r="K185" s="16" t="s">
        <v>1077</v>
      </c>
    </row>
    <row r="186" spans="1:11" ht="24">
      <c r="A186" s="17"/>
      <c r="B186" s="17" t="s">
        <v>726</v>
      </c>
      <c r="C186" s="56" t="s">
        <v>710</v>
      </c>
      <c r="D186" s="17"/>
      <c r="E186" s="14"/>
      <c r="F186" s="14"/>
      <c r="G186" s="14"/>
      <c r="H186" s="17"/>
      <c r="I186" s="56" t="s">
        <v>718</v>
      </c>
      <c r="J186" s="104" t="s">
        <v>714</v>
      </c>
      <c r="K186" s="41"/>
    </row>
    <row r="187" spans="1:11" ht="24">
      <c r="A187" s="17"/>
      <c r="B187" s="17"/>
      <c r="C187" s="56" t="s">
        <v>711</v>
      </c>
      <c r="D187" s="17"/>
      <c r="E187" s="17"/>
      <c r="F187" s="17"/>
      <c r="G187" s="17"/>
      <c r="H187" s="17"/>
      <c r="I187" s="41"/>
      <c r="J187" s="104" t="s">
        <v>715</v>
      </c>
      <c r="K187" s="41"/>
    </row>
    <row r="188" spans="1:11" ht="24">
      <c r="A188" s="17"/>
      <c r="B188" s="17"/>
      <c r="C188" s="56"/>
      <c r="D188" s="17"/>
      <c r="E188" s="17"/>
      <c r="F188" s="17"/>
      <c r="G188" s="17"/>
      <c r="H188" s="17"/>
      <c r="I188" s="41"/>
      <c r="J188" s="104" t="s">
        <v>716</v>
      </c>
      <c r="K188" s="41"/>
    </row>
    <row r="189" spans="1:11" ht="24">
      <c r="A189" s="18"/>
      <c r="B189" s="18"/>
      <c r="C189" s="18"/>
      <c r="D189" s="18"/>
      <c r="E189" s="18"/>
      <c r="F189" s="18"/>
      <c r="G189" s="18"/>
      <c r="H189" s="18"/>
      <c r="I189" s="42"/>
      <c r="J189" s="105"/>
      <c r="K189" s="42"/>
    </row>
    <row r="190" spans="1:11" ht="24">
      <c r="A190" s="5">
        <v>35</v>
      </c>
      <c r="B190" s="16" t="s">
        <v>665</v>
      </c>
      <c r="C190" s="54" t="s">
        <v>699</v>
      </c>
      <c r="D190" s="16" t="s">
        <v>672</v>
      </c>
      <c r="E190" s="94"/>
      <c r="F190" s="94">
        <f>4*100*550</f>
        <v>220000</v>
      </c>
      <c r="G190" s="94">
        <f t="shared" ref="G190:H190" si="7">4*100*550</f>
        <v>220000</v>
      </c>
      <c r="H190" s="94">
        <f t="shared" si="7"/>
        <v>220000</v>
      </c>
      <c r="I190" s="20" t="s">
        <v>708</v>
      </c>
      <c r="J190" s="106" t="s">
        <v>707</v>
      </c>
      <c r="K190" s="20" t="s">
        <v>1077</v>
      </c>
    </row>
    <row r="191" spans="1:11" ht="24">
      <c r="A191" s="17"/>
      <c r="B191" s="17" t="s">
        <v>1207</v>
      </c>
      <c r="C191" s="56" t="s">
        <v>702</v>
      </c>
      <c r="D191" s="17" t="s">
        <v>725</v>
      </c>
      <c r="E191" s="14"/>
      <c r="F191" s="14"/>
      <c r="G191" s="14"/>
      <c r="H191" s="14"/>
      <c r="I191" s="21" t="s">
        <v>719</v>
      </c>
      <c r="J191" s="57" t="s">
        <v>704</v>
      </c>
      <c r="K191" s="21"/>
    </row>
    <row r="192" spans="1:11" ht="24">
      <c r="A192" s="17"/>
      <c r="B192" s="17" t="s">
        <v>726</v>
      </c>
      <c r="C192" s="56" t="s">
        <v>703</v>
      </c>
      <c r="D192" s="17" t="s">
        <v>1043</v>
      </c>
      <c r="E192" s="17"/>
      <c r="F192" s="17"/>
      <c r="G192" s="17"/>
      <c r="H192" s="17"/>
      <c r="I192" s="97"/>
      <c r="J192" s="57" t="s">
        <v>705</v>
      </c>
      <c r="K192" s="21"/>
    </row>
    <row r="193" spans="1:11" ht="24">
      <c r="A193" s="17"/>
      <c r="B193" s="17"/>
      <c r="C193" s="56" t="s">
        <v>700</v>
      </c>
      <c r="D193" s="17" t="s">
        <v>1209</v>
      </c>
      <c r="E193" s="17"/>
      <c r="F193" s="17"/>
      <c r="G193" s="17"/>
      <c r="H193" s="17"/>
      <c r="I193" s="97"/>
      <c r="J193" s="57" t="s">
        <v>703</v>
      </c>
      <c r="K193" s="21"/>
    </row>
    <row r="194" spans="1:11" ht="24">
      <c r="A194" s="18"/>
      <c r="B194" s="18"/>
      <c r="C194" s="63" t="s">
        <v>701</v>
      </c>
      <c r="D194" s="18" t="s">
        <v>1210</v>
      </c>
      <c r="E194" s="18"/>
      <c r="F194" s="18"/>
      <c r="G194" s="18"/>
      <c r="H194" s="18"/>
      <c r="I194" s="98"/>
      <c r="J194" s="64" t="s">
        <v>706</v>
      </c>
      <c r="K194" s="22"/>
    </row>
    <row r="195" spans="1:11" ht="24">
      <c r="A195" s="5">
        <v>36</v>
      </c>
      <c r="B195" s="16" t="s">
        <v>675</v>
      </c>
      <c r="C195" s="54" t="s">
        <v>699</v>
      </c>
      <c r="D195" s="16" t="s">
        <v>1326</v>
      </c>
      <c r="E195" s="16"/>
      <c r="F195" s="100"/>
      <c r="G195" s="100">
        <v>56000</v>
      </c>
      <c r="H195" s="16"/>
      <c r="I195" s="20" t="s">
        <v>708</v>
      </c>
      <c r="J195" s="106" t="s">
        <v>707</v>
      </c>
      <c r="K195" s="20" t="s">
        <v>1077</v>
      </c>
    </row>
    <row r="196" spans="1:11" ht="24">
      <c r="A196" s="17"/>
      <c r="B196" s="17" t="s">
        <v>1325</v>
      </c>
      <c r="C196" s="56" t="s">
        <v>702</v>
      </c>
      <c r="D196" s="17" t="s">
        <v>663</v>
      </c>
      <c r="E196" s="17"/>
      <c r="F196" s="14"/>
      <c r="G196" s="14"/>
      <c r="H196" s="17"/>
      <c r="I196" s="21" t="s">
        <v>709</v>
      </c>
      <c r="J196" s="57" t="s">
        <v>704</v>
      </c>
      <c r="K196" s="21"/>
    </row>
    <row r="197" spans="1:11" ht="24">
      <c r="A197" s="17"/>
      <c r="B197" s="17" t="s">
        <v>1002</v>
      </c>
      <c r="C197" s="56" t="s">
        <v>703</v>
      </c>
      <c r="D197" s="17" t="s">
        <v>1327</v>
      </c>
      <c r="E197" s="17"/>
      <c r="F197" s="17"/>
      <c r="G197" s="17"/>
      <c r="H197" s="17"/>
      <c r="I197" s="97"/>
      <c r="J197" s="57" t="s">
        <v>705</v>
      </c>
      <c r="K197" s="21"/>
    </row>
    <row r="198" spans="1:11" ht="24">
      <c r="A198" s="17"/>
      <c r="B198" s="17"/>
      <c r="C198" s="56" t="s">
        <v>700</v>
      </c>
      <c r="D198" s="17"/>
      <c r="E198" s="17"/>
      <c r="F198" s="17"/>
      <c r="G198" s="17"/>
      <c r="H198" s="17"/>
      <c r="I198" s="97"/>
      <c r="J198" s="57" t="s">
        <v>703</v>
      </c>
      <c r="K198" s="21"/>
    </row>
    <row r="199" spans="1:11" ht="24">
      <c r="A199" s="18"/>
      <c r="B199" s="18"/>
      <c r="C199" s="63" t="s">
        <v>701</v>
      </c>
      <c r="D199" s="18"/>
      <c r="E199" s="18"/>
      <c r="F199" s="18"/>
      <c r="G199" s="18"/>
      <c r="H199" s="18"/>
      <c r="I199" s="98"/>
      <c r="J199" s="64" t="s">
        <v>706</v>
      </c>
      <c r="K199" s="22"/>
    </row>
    <row r="200" spans="1:11" ht="24">
      <c r="A200" s="28"/>
      <c r="B200" s="28"/>
      <c r="C200" s="74"/>
      <c r="D200" s="28"/>
      <c r="E200" s="28"/>
      <c r="F200" s="28"/>
      <c r="G200" s="28"/>
      <c r="H200" s="28"/>
      <c r="I200" s="65"/>
      <c r="J200" s="99"/>
      <c r="K200" s="28">
        <v>52</v>
      </c>
    </row>
    <row r="201" spans="1:11" ht="24">
      <c r="A201" s="14">
        <v>37</v>
      </c>
      <c r="B201" s="17" t="s">
        <v>675</v>
      </c>
      <c r="C201" s="56" t="s">
        <v>699</v>
      </c>
      <c r="D201" s="17" t="s">
        <v>677</v>
      </c>
      <c r="E201" s="17"/>
      <c r="F201" s="255"/>
      <c r="G201" s="255">
        <f>5*0.1*1000*350</f>
        <v>175000</v>
      </c>
      <c r="H201" s="17"/>
      <c r="I201" s="21" t="s">
        <v>708</v>
      </c>
      <c r="J201" s="57" t="s">
        <v>707</v>
      </c>
      <c r="K201" s="21" t="s">
        <v>1077</v>
      </c>
    </row>
    <row r="202" spans="1:11" ht="24">
      <c r="A202" s="17"/>
      <c r="B202" s="17" t="s">
        <v>1003</v>
      </c>
      <c r="C202" s="56" t="s">
        <v>702</v>
      </c>
      <c r="D202" s="17" t="s">
        <v>663</v>
      </c>
      <c r="E202" s="17"/>
      <c r="F202" s="14"/>
      <c r="G202" s="14"/>
      <c r="H202" s="17"/>
      <c r="I202" s="21" t="s">
        <v>709</v>
      </c>
      <c r="J202" s="57" t="s">
        <v>704</v>
      </c>
      <c r="K202" s="21"/>
    </row>
    <row r="203" spans="1:11" ht="24">
      <c r="A203" s="17"/>
      <c r="B203" s="17" t="s">
        <v>676</v>
      </c>
      <c r="C203" s="56" t="s">
        <v>703</v>
      </c>
      <c r="D203" s="17" t="s">
        <v>1216</v>
      </c>
      <c r="E203" s="17"/>
      <c r="F203" s="17"/>
      <c r="G203" s="17"/>
      <c r="H203" s="17"/>
      <c r="I203" s="97"/>
      <c r="J203" s="57" t="s">
        <v>705</v>
      </c>
      <c r="K203" s="21"/>
    </row>
    <row r="204" spans="1:11" ht="24">
      <c r="A204" s="17"/>
      <c r="B204" s="17"/>
      <c r="C204" s="56" t="s">
        <v>700</v>
      </c>
      <c r="D204" s="17"/>
      <c r="E204" s="17"/>
      <c r="F204" s="17"/>
      <c r="G204" s="17"/>
      <c r="H204" s="17"/>
      <c r="I204" s="97"/>
      <c r="J204" s="57" t="s">
        <v>703</v>
      </c>
      <c r="K204" s="21"/>
    </row>
    <row r="205" spans="1:11" ht="24">
      <c r="A205" s="18"/>
      <c r="B205" s="18"/>
      <c r="C205" s="63" t="s">
        <v>701</v>
      </c>
      <c r="D205" s="18"/>
      <c r="E205" s="18"/>
      <c r="F205" s="18"/>
      <c r="G205" s="18"/>
      <c r="H205" s="18"/>
      <c r="I205" s="98"/>
      <c r="J205" s="64" t="s">
        <v>706</v>
      </c>
      <c r="K205" s="22"/>
    </row>
    <row r="206" spans="1:11" ht="24">
      <c r="A206" s="5">
        <v>38</v>
      </c>
      <c r="B206" s="16" t="s">
        <v>1050</v>
      </c>
      <c r="C206" s="54" t="s">
        <v>712</v>
      </c>
      <c r="D206" s="5" t="s">
        <v>659</v>
      </c>
      <c r="E206" s="94"/>
      <c r="F206" s="94">
        <v>100000</v>
      </c>
      <c r="G206" s="20"/>
      <c r="H206" s="20"/>
      <c r="I206" s="54" t="s">
        <v>728</v>
      </c>
      <c r="J206" s="103" t="s">
        <v>724</v>
      </c>
      <c r="K206" s="20" t="s">
        <v>1077</v>
      </c>
    </row>
    <row r="207" spans="1:11" ht="24">
      <c r="A207" s="17"/>
      <c r="B207" s="17" t="s">
        <v>687</v>
      </c>
      <c r="C207" s="56" t="s">
        <v>710</v>
      </c>
      <c r="D207" s="17"/>
      <c r="E207" s="14"/>
      <c r="F207" s="21"/>
      <c r="G207" s="21"/>
      <c r="H207" s="21"/>
      <c r="I207" s="56" t="s">
        <v>718</v>
      </c>
      <c r="J207" s="104" t="s">
        <v>714</v>
      </c>
      <c r="K207" s="97"/>
    </row>
    <row r="208" spans="1:11" ht="24">
      <c r="A208" s="17"/>
      <c r="B208" s="17"/>
      <c r="C208" s="56" t="s">
        <v>711</v>
      </c>
      <c r="D208" s="17"/>
      <c r="E208" s="17"/>
      <c r="F208" s="21"/>
      <c r="G208" s="21"/>
      <c r="H208" s="21"/>
      <c r="I208" s="41"/>
      <c r="J208" s="104" t="s">
        <v>715</v>
      </c>
      <c r="K208" s="97"/>
    </row>
    <row r="209" spans="1:12" ht="24">
      <c r="A209" s="18"/>
      <c r="B209" s="18"/>
      <c r="C209" s="18"/>
      <c r="D209" s="18"/>
      <c r="E209" s="18"/>
      <c r="F209" s="22"/>
      <c r="G209" s="22"/>
      <c r="H209" s="22"/>
      <c r="I209" s="42"/>
      <c r="J209" s="105" t="s">
        <v>716</v>
      </c>
      <c r="K209" s="98"/>
    </row>
    <row r="210" spans="1:12" ht="24">
      <c r="A210" s="61">
        <v>39</v>
      </c>
      <c r="B210" s="54" t="s">
        <v>665</v>
      </c>
      <c r="C210" s="54" t="s">
        <v>699</v>
      </c>
      <c r="D210" s="54" t="s">
        <v>672</v>
      </c>
      <c r="E210" s="94">
        <f>4*100*550</f>
        <v>220000</v>
      </c>
      <c r="F210" s="94">
        <f t="shared" ref="F210:G210" si="8">4*100*550</f>
        <v>220000</v>
      </c>
      <c r="G210" s="94">
        <f t="shared" si="8"/>
        <v>220000</v>
      </c>
      <c r="H210" s="94"/>
      <c r="I210" s="49" t="s">
        <v>708</v>
      </c>
      <c r="J210" s="106" t="s">
        <v>707</v>
      </c>
      <c r="K210" s="49" t="s">
        <v>1077</v>
      </c>
    </row>
    <row r="211" spans="1:12" ht="24">
      <c r="A211" s="56"/>
      <c r="B211" s="56" t="s">
        <v>1212</v>
      </c>
      <c r="C211" s="56" t="s">
        <v>702</v>
      </c>
      <c r="D211" s="56" t="s">
        <v>725</v>
      </c>
      <c r="E211" s="14"/>
      <c r="F211" s="14"/>
      <c r="G211" s="14"/>
      <c r="H211" s="14"/>
      <c r="I211" s="51" t="s">
        <v>719</v>
      </c>
      <c r="J211" s="57" t="s">
        <v>704</v>
      </c>
      <c r="K211" s="51"/>
    </row>
    <row r="212" spans="1:12" ht="24">
      <c r="A212" s="56"/>
      <c r="B212" s="56" t="s">
        <v>1213</v>
      </c>
      <c r="C212" s="56" t="s">
        <v>703</v>
      </c>
      <c r="D212" s="56" t="s">
        <v>1051</v>
      </c>
      <c r="E212" s="56"/>
      <c r="F212" s="56"/>
      <c r="G212" s="56"/>
      <c r="H212" s="56"/>
      <c r="I212" s="180"/>
      <c r="J212" s="57" t="s">
        <v>705</v>
      </c>
      <c r="K212" s="51"/>
    </row>
    <row r="213" spans="1:12" ht="24">
      <c r="A213" s="56"/>
      <c r="B213" s="56"/>
      <c r="C213" s="56" t="s">
        <v>700</v>
      </c>
      <c r="D213" s="56" t="s">
        <v>1293</v>
      </c>
      <c r="E213" s="56"/>
      <c r="F213" s="56"/>
      <c r="G213" s="56"/>
      <c r="H213" s="56"/>
      <c r="I213" s="180"/>
      <c r="J213" s="57" t="s">
        <v>703</v>
      </c>
      <c r="K213" s="51"/>
    </row>
    <row r="214" spans="1:12" ht="24">
      <c r="A214" s="63"/>
      <c r="B214" s="63"/>
      <c r="C214" s="63" t="s">
        <v>701</v>
      </c>
      <c r="D214" s="63" t="s">
        <v>1294</v>
      </c>
      <c r="E214" s="63"/>
      <c r="F214" s="63"/>
      <c r="G214" s="63"/>
      <c r="H214" s="63"/>
      <c r="I214" s="181"/>
      <c r="J214" s="64" t="s">
        <v>706</v>
      </c>
      <c r="K214" s="53"/>
    </row>
    <row r="215" spans="1:12" ht="24">
      <c r="A215" s="74"/>
      <c r="B215" s="74"/>
      <c r="C215" s="74"/>
      <c r="D215" s="74"/>
      <c r="E215" s="74"/>
      <c r="F215" s="74"/>
      <c r="G215" s="74"/>
      <c r="H215" s="74"/>
      <c r="I215" s="184"/>
      <c r="J215" s="99"/>
      <c r="K215" s="74"/>
    </row>
    <row r="216" spans="1:12" ht="24">
      <c r="A216" s="74"/>
      <c r="B216" s="74"/>
      <c r="C216" s="74"/>
      <c r="D216" s="74"/>
      <c r="E216" s="74"/>
      <c r="F216" s="74"/>
      <c r="G216" s="74"/>
      <c r="H216" s="74"/>
      <c r="I216" s="184"/>
      <c r="J216" s="99"/>
      <c r="K216" s="74">
        <v>53</v>
      </c>
    </row>
    <row r="217" spans="1:12" ht="24">
      <c r="A217" s="62">
        <v>40</v>
      </c>
      <c r="B217" s="17" t="s">
        <v>1052</v>
      </c>
      <c r="C217" s="56" t="s">
        <v>712</v>
      </c>
      <c r="D217" s="14" t="s">
        <v>659</v>
      </c>
      <c r="E217" s="110"/>
      <c r="F217" s="110">
        <v>200000</v>
      </c>
      <c r="G217" s="96"/>
      <c r="H217" s="21"/>
      <c r="I217" s="56" t="s">
        <v>728</v>
      </c>
      <c r="J217" s="104" t="s">
        <v>724</v>
      </c>
      <c r="K217" s="21" t="s">
        <v>1077</v>
      </c>
      <c r="L217" s="172"/>
    </row>
    <row r="218" spans="1:12" ht="24">
      <c r="A218" s="56"/>
      <c r="B218" s="17" t="s">
        <v>687</v>
      </c>
      <c r="C218" s="56" t="s">
        <v>710</v>
      </c>
      <c r="D218" s="17"/>
      <c r="E218" s="14"/>
      <c r="F218" s="14"/>
      <c r="G218" s="24"/>
      <c r="H218" s="21"/>
      <c r="I218" s="56" t="s">
        <v>718</v>
      </c>
      <c r="J218" s="104" t="s">
        <v>714</v>
      </c>
      <c r="K218" s="97"/>
      <c r="L218" s="172"/>
    </row>
    <row r="219" spans="1:12" ht="24">
      <c r="A219" s="56"/>
      <c r="B219" s="17"/>
      <c r="C219" s="56" t="s">
        <v>711</v>
      </c>
      <c r="D219" s="17"/>
      <c r="E219" s="17"/>
      <c r="F219" s="21"/>
      <c r="G219" s="21"/>
      <c r="H219" s="21"/>
      <c r="I219" s="41"/>
      <c r="J219" s="104" t="s">
        <v>715</v>
      </c>
      <c r="K219" s="97"/>
      <c r="L219" s="172"/>
    </row>
    <row r="220" spans="1:12" ht="24">
      <c r="A220" s="18"/>
      <c r="B220" s="18"/>
      <c r="C220" s="18"/>
      <c r="D220" s="18"/>
      <c r="E220" s="18"/>
      <c r="F220" s="22"/>
      <c r="G220" s="22"/>
      <c r="H220" s="22"/>
      <c r="I220" s="42"/>
      <c r="J220" s="105" t="s">
        <v>716</v>
      </c>
      <c r="K220" s="98"/>
    </row>
    <row r="221" spans="1:12" ht="24">
      <c r="A221" s="5">
        <v>41</v>
      </c>
      <c r="B221" s="16" t="s">
        <v>1328</v>
      </c>
      <c r="C221" s="56" t="s">
        <v>712</v>
      </c>
      <c r="D221" s="14" t="s">
        <v>659</v>
      </c>
      <c r="E221" s="110">
        <v>100000</v>
      </c>
      <c r="F221" s="110"/>
      <c r="G221" s="96"/>
      <c r="H221" s="21"/>
      <c r="I221" s="56" t="s">
        <v>1329</v>
      </c>
      <c r="J221" s="104" t="s">
        <v>724</v>
      </c>
      <c r="K221" s="21" t="s">
        <v>1077</v>
      </c>
    </row>
    <row r="222" spans="1:12" ht="24">
      <c r="A222" s="17"/>
      <c r="B222" s="17" t="s">
        <v>687</v>
      </c>
      <c r="C222" s="56" t="s">
        <v>710</v>
      </c>
      <c r="D222" s="17"/>
      <c r="E222" s="14"/>
      <c r="F222" s="14"/>
      <c r="G222" s="24"/>
      <c r="H222" s="21"/>
      <c r="I222" s="56" t="s">
        <v>1330</v>
      </c>
      <c r="J222" s="104" t="s">
        <v>714</v>
      </c>
      <c r="K222" s="97"/>
    </row>
    <row r="223" spans="1:12" ht="24">
      <c r="A223" s="17"/>
      <c r="B223" s="17"/>
      <c r="C223" s="56" t="s">
        <v>711</v>
      </c>
      <c r="D223" s="17"/>
      <c r="E223" s="17"/>
      <c r="F223" s="21"/>
      <c r="G223" s="21"/>
      <c r="H223" s="21"/>
      <c r="I223" s="41"/>
      <c r="J223" s="104" t="s">
        <v>715</v>
      </c>
      <c r="K223" s="97"/>
    </row>
    <row r="224" spans="1:12" ht="24">
      <c r="A224" s="18"/>
      <c r="B224" s="18"/>
      <c r="C224" s="18"/>
      <c r="D224" s="18"/>
      <c r="E224" s="18"/>
      <c r="F224" s="22"/>
      <c r="G224" s="22"/>
      <c r="H224" s="22"/>
      <c r="I224" s="42"/>
      <c r="J224" s="105" t="s">
        <v>716</v>
      </c>
      <c r="K224" s="98"/>
    </row>
    <row r="225" spans="1:11" ht="24">
      <c r="A225" s="5">
        <v>42</v>
      </c>
      <c r="B225" s="16" t="s">
        <v>1331</v>
      </c>
      <c r="C225" s="20" t="s">
        <v>1332</v>
      </c>
      <c r="D225" s="20"/>
      <c r="E225" s="20"/>
      <c r="F225" s="20"/>
      <c r="G225" s="20"/>
      <c r="H225" s="20"/>
      <c r="I225" s="20" t="s">
        <v>723</v>
      </c>
      <c r="J225" s="103" t="s">
        <v>1335</v>
      </c>
      <c r="K225" s="20" t="s">
        <v>1077</v>
      </c>
    </row>
    <row r="226" spans="1:11" ht="24">
      <c r="A226" s="17"/>
      <c r="B226" s="17" t="s">
        <v>687</v>
      </c>
      <c r="C226" s="21" t="s">
        <v>1333</v>
      </c>
      <c r="D226" s="21"/>
      <c r="E226" s="21"/>
      <c r="F226" s="21"/>
      <c r="G226" s="21"/>
      <c r="H226" s="21"/>
      <c r="I226" s="21" t="s">
        <v>1334</v>
      </c>
      <c r="J226" s="104" t="s">
        <v>1333</v>
      </c>
      <c r="K226" s="97"/>
    </row>
    <row r="227" spans="1:11" ht="24">
      <c r="A227" s="18"/>
      <c r="B227" s="18"/>
      <c r="C227" s="22"/>
      <c r="D227" s="22"/>
      <c r="E227" s="22"/>
      <c r="F227" s="22"/>
      <c r="G227" s="22"/>
      <c r="H227" s="22"/>
      <c r="I227" s="98"/>
      <c r="J227" s="105"/>
      <c r="K227" s="98"/>
    </row>
    <row r="228" spans="1:11" ht="24">
      <c r="A228" s="61">
        <v>43</v>
      </c>
      <c r="B228" s="54" t="s">
        <v>1214</v>
      </c>
      <c r="C228" s="49" t="s">
        <v>1054</v>
      </c>
      <c r="D228" s="60" t="s">
        <v>659</v>
      </c>
      <c r="E228" s="95"/>
      <c r="F228" s="20"/>
      <c r="G228" s="20"/>
      <c r="H228" s="95">
        <v>200000</v>
      </c>
      <c r="I228" s="20" t="s">
        <v>1039</v>
      </c>
      <c r="J228" s="103" t="s">
        <v>1055</v>
      </c>
      <c r="K228" s="49" t="s">
        <v>1077</v>
      </c>
    </row>
    <row r="229" spans="1:11" ht="24">
      <c r="A229" s="56"/>
      <c r="B229" s="56" t="s">
        <v>1060</v>
      </c>
      <c r="C229" s="51" t="s">
        <v>1053</v>
      </c>
      <c r="D229" s="21"/>
      <c r="E229" s="62"/>
      <c r="F229" s="21"/>
      <c r="G229" s="21"/>
      <c r="H229" s="21"/>
      <c r="I229" s="97"/>
      <c r="J229" s="104" t="s">
        <v>1056</v>
      </c>
      <c r="K229" s="21"/>
    </row>
    <row r="230" spans="1:11" ht="24">
      <c r="A230" s="63"/>
      <c r="B230" s="63" t="s">
        <v>1061</v>
      </c>
      <c r="C230" s="53"/>
      <c r="D230" s="22"/>
      <c r="E230" s="22"/>
      <c r="F230" s="22"/>
      <c r="G230" s="22"/>
      <c r="H230" s="22"/>
      <c r="I230" s="98"/>
      <c r="J230" s="105" t="s">
        <v>1040</v>
      </c>
      <c r="K230" s="22"/>
    </row>
    <row r="231" spans="1:11" ht="24">
      <c r="A231" s="74"/>
      <c r="B231" s="74"/>
      <c r="C231" s="74"/>
      <c r="D231" s="28"/>
      <c r="E231" s="28"/>
      <c r="F231" s="28"/>
      <c r="G231" s="28"/>
      <c r="H231" s="28"/>
      <c r="I231" s="65"/>
      <c r="J231" s="99"/>
      <c r="K231" s="28"/>
    </row>
    <row r="232" spans="1:11" ht="24">
      <c r="A232" s="74"/>
      <c r="B232" s="74"/>
      <c r="C232" s="74"/>
      <c r="D232" s="28"/>
      <c r="E232" s="28"/>
      <c r="F232" s="28"/>
      <c r="G232" s="28"/>
      <c r="H232" s="28"/>
      <c r="I232" s="65"/>
      <c r="J232" s="99"/>
      <c r="K232" s="28">
        <v>54</v>
      </c>
    </row>
    <row r="233" spans="1:11" ht="24">
      <c r="A233" s="62">
        <v>44</v>
      </c>
      <c r="B233" s="56" t="s">
        <v>1215</v>
      </c>
      <c r="C233" s="56" t="s">
        <v>1044</v>
      </c>
      <c r="D233" s="109" t="s">
        <v>659</v>
      </c>
      <c r="E233" s="176">
        <v>200000</v>
      </c>
      <c r="F233" s="176"/>
      <c r="G233" s="176"/>
      <c r="H233" s="176"/>
      <c r="I233" s="51" t="s">
        <v>723</v>
      </c>
      <c r="J233" s="57" t="s">
        <v>721</v>
      </c>
      <c r="K233" s="51" t="s">
        <v>1077</v>
      </c>
    </row>
    <row r="234" spans="1:11" ht="24">
      <c r="A234" s="56"/>
      <c r="B234" s="56" t="s">
        <v>679</v>
      </c>
      <c r="C234" s="56" t="s">
        <v>720</v>
      </c>
      <c r="D234" s="51"/>
      <c r="E234" s="62"/>
      <c r="F234" s="62"/>
      <c r="G234" s="62"/>
      <c r="H234" s="62"/>
      <c r="I234" s="51" t="s">
        <v>1045</v>
      </c>
      <c r="J234" s="57" t="s">
        <v>722</v>
      </c>
      <c r="K234" s="51"/>
    </row>
    <row r="235" spans="1:11" ht="24">
      <c r="A235" s="63"/>
      <c r="B235" s="63"/>
      <c r="C235" s="63"/>
      <c r="D235" s="63"/>
      <c r="E235" s="63"/>
      <c r="F235" s="63"/>
      <c r="G235" s="63"/>
      <c r="H235" s="63"/>
      <c r="I235" s="63" t="s">
        <v>729</v>
      </c>
      <c r="J235" s="64" t="s">
        <v>1046</v>
      </c>
      <c r="K235" s="53"/>
    </row>
    <row r="236" spans="1:11" ht="24">
      <c r="A236" s="62">
        <v>45</v>
      </c>
      <c r="B236" s="56" t="s">
        <v>665</v>
      </c>
      <c r="C236" s="56" t="s">
        <v>699</v>
      </c>
      <c r="D236" s="56" t="s">
        <v>1295</v>
      </c>
      <c r="E236" s="110"/>
      <c r="F236" s="110">
        <f>4*100*550</f>
        <v>220000</v>
      </c>
      <c r="G236" s="110"/>
      <c r="H236" s="110"/>
      <c r="I236" s="51" t="s">
        <v>708</v>
      </c>
      <c r="J236" s="57" t="s">
        <v>707</v>
      </c>
      <c r="K236" s="51" t="s">
        <v>1077</v>
      </c>
    </row>
    <row r="237" spans="1:11" ht="24">
      <c r="A237" s="56"/>
      <c r="B237" s="56" t="s">
        <v>1219</v>
      </c>
      <c r="C237" s="56" t="s">
        <v>702</v>
      </c>
      <c r="D237" s="56" t="s">
        <v>725</v>
      </c>
      <c r="E237" s="14"/>
      <c r="F237" s="14"/>
      <c r="G237" s="14"/>
      <c r="H237" s="14"/>
      <c r="I237" s="51" t="s">
        <v>719</v>
      </c>
      <c r="J237" s="57" t="s">
        <v>704</v>
      </c>
      <c r="K237" s="51"/>
    </row>
    <row r="238" spans="1:11" ht="24">
      <c r="A238" s="56"/>
      <c r="B238" s="56" t="s">
        <v>679</v>
      </c>
      <c r="C238" s="56" t="s">
        <v>703</v>
      </c>
      <c r="D238" s="56" t="s">
        <v>1033</v>
      </c>
      <c r="E238" s="56"/>
      <c r="F238" s="56"/>
      <c r="G238" s="56"/>
      <c r="H238" s="56"/>
      <c r="I238" s="180"/>
      <c r="J238" s="57" t="s">
        <v>705</v>
      </c>
      <c r="K238" s="51"/>
    </row>
    <row r="239" spans="1:11" ht="24">
      <c r="A239" s="56"/>
      <c r="B239" s="56"/>
      <c r="C239" s="56" t="s">
        <v>700</v>
      </c>
      <c r="D239" s="56"/>
      <c r="E239" s="56"/>
      <c r="F239" s="56"/>
      <c r="G239" s="56"/>
      <c r="H239" s="56"/>
      <c r="I239" s="180"/>
      <c r="J239" s="57" t="s">
        <v>703</v>
      </c>
      <c r="K239" s="51"/>
    </row>
    <row r="240" spans="1:11" ht="24">
      <c r="A240" s="63"/>
      <c r="B240" s="63"/>
      <c r="C240" s="63" t="s">
        <v>701</v>
      </c>
      <c r="D240" s="63"/>
      <c r="E240" s="63"/>
      <c r="F240" s="63"/>
      <c r="G240" s="63"/>
      <c r="H240" s="63"/>
      <c r="I240" s="181"/>
      <c r="J240" s="64" t="s">
        <v>706</v>
      </c>
      <c r="K240" s="53"/>
    </row>
    <row r="241" spans="1:11" ht="24">
      <c r="A241" s="61">
        <v>46</v>
      </c>
      <c r="B241" s="54" t="s">
        <v>665</v>
      </c>
      <c r="C241" s="54" t="s">
        <v>699</v>
      </c>
      <c r="D241" s="54" t="s">
        <v>1295</v>
      </c>
      <c r="E241" s="94"/>
      <c r="F241" s="94">
        <f>4*350*550</f>
        <v>770000</v>
      </c>
      <c r="G241" s="94"/>
      <c r="H241" s="94"/>
      <c r="I241" s="49" t="s">
        <v>708</v>
      </c>
      <c r="J241" s="106" t="s">
        <v>707</v>
      </c>
      <c r="K241" s="49" t="s">
        <v>1077</v>
      </c>
    </row>
    <row r="242" spans="1:11" ht="24">
      <c r="A242" s="56"/>
      <c r="B242" s="56" t="s">
        <v>1220</v>
      </c>
      <c r="C242" s="56" t="s">
        <v>702</v>
      </c>
      <c r="D242" s="56" t="s">
        <v>725</v>
      </c>
      <c r="E242" s="14"/>
      <c r="F242" s="14"/>
      <c r="G242" s="14"/>
      <c r="H242" s="14"/>
      <c r="I242" s="51" t="s">
        <v>719</v>
      </c>
      <c r="J242" s="57" t="s">
        <v>704</v>
      </c>
      <c r="K242" s="51"/>
    </row>
    <row r="243" spans="1:11" ht="24">
      <c r="A243" s="56"/>
      <c r="B243" s="56" t="s">
        <v>1221</v>
      </c>
      <c r="C243" s="56" t="s">
        <v>703</v>
      </c>
      <c r="D243" s="56" t="s">
        <v>1296</v>
      </c>
      <c r="E243" s="56"/>
      <c r="F243" s="56"/>
      <c r="G243" s="56"/>
      <c r="H243" s="56"/>
      <c r="I243" s="180"/>
      <c r="J243" s="57" t="s">
        <v>705</v>
      </c>
      <c r="K243" s="51"/>
    </row>
    <row r="244" spans="1:11" ht="24">
      <c r="A244" s="56"/>
      <c r="B244" s="56" t="s">
        <v>679</v>
      </c>
      <c r="C244" s="56" t="s">
        <v>700</v>
      </c>
      <c r="D244" s="56"/>
      <c r="E244" s="56"/>
      <c r="F244" s="56"/>
      <c r="G244" s="56"/>
      <c r="H244" s="56"/>
      <c r="I244" s="180"/>
      <c r="J244" s="57" t="s">
        <v>703</v>
      </c>
      <c r="K244" s="51"/>
    </row>
    <row r="245" spans="1:11" ht="24">
      <c r="A245" s="63"/>
      <c r="B245" s="63"/>
      <c r="C245" s="63" t="s">
        <v>701</v>
      </c>
      <c r="D245" s="63"/>
      <c r="E245" s="63"/>
      <c r="F245" s="63"/>
      <c r="G245" s="63"/>
      <c r="H245" s="63"/>
      <c r="I245" s="181"/>
      <c r="J245" s="64" t="s">
        <v>706</v>
      </c>
      <c r="K245" s="53"/>
    </row>
    <row r="246" spans="1:11" ht="24">
      <c r="A246" s="74"/>
      <c r="B246" s="74"/>
      <c r="C246" s="74"/>
      <c r="D246" s="74"/>
      <c r="E246" s="74"/>
      <c r="F246" s="74"/>
      <c r="G246" s="74"/>
      <c r="H246" s="74"/>
      <c r="I246" s="184"/>
      <c r="J246" s="99"/>
      <c r="K246" s="74"/>
    </row>
    <row r="247" spans="1:11" ht="24">
      <c r="A247" s="74"/>
      <c r="B247" s="74"/>
      <c r="C247" s="74"/>
      <c r="D247" s="74"/>
      <c r="E247" s="74"/>
      <c r="F247" s="74"/>
      <c r="G247" s="74"/>
      <c r="H247" s="74"/>
      <c r="I247" s="184"/>
      <c r="J247" s="99"/>
      <c r="K247" s="74"/>
    </row>
    <row r="248" spans="1:11" ht="24">
      <c r="A248" s="74"/>
      <c r="B248" s="74"/>
      <c r="C248" s="74"/>
      <c r="D248" s="74"/>
      <c r="E248" s="74"/>
      <c r="F248" s="74"/>
      <c r="G248" s="74"/>
      <c r="H248" s="74"/>
      <c r="I248" s="184"/>
      <c r="J248" s="99"/>
      <c r="K248" s="74">
        <v>55</v>
      </c>
    </row>
    <row r="249" spans="1:11" ht="24">
      <c r="A249" s="14">
        <v>47</v>
      </c>
      <c r="B249" s="17" t="s">
        <v>680</v>
      </c>
      <c r="C249" s="56" t="s">
        <v>712</v>
      </c>
      <c r="D249" s="14" t="s">
        <v>659</v>
      </c>
      <c r="E249" s="110"/>
      <c r="F249" s="17"/>
      <c r="G249" s="17"/>
      <c r="H249" s="110">
        <v>200000</v>
      </c>
      <c r="I249" s="56" t="s">
        <v>728</v>
      </c>
      <c r="J249" s="104" t="s">
        <v>724</v>
      </c>
      <c r="K249" s="21" t="s">
        <v>1077</v>
      </c>
    </row>
    <row r="250" spans="1:11" ht="24">
      <c r="A250" s="17"/>
      <c r="B250" s="17" t="s">
        <v>679</v>
      </c>
      <c r="C250" s="56" t="s">
        <v>710</v>
      </c>
      <c r="D250" s="17"/>
      <c r="E250" s="14"/>
      <c r="F250" s="17"/>
      <c r="G250" s="17"/>
      <c r="H250" s="14"/>
      <c r="I250" s="56" t="s">
        <v>718</v>
      </c>
      <c r="J250" s="104" t="s">
        <v>714</v>
      </c>
      <c r="K250" s="97"/>
    </row>
    <row r="251" spans="1:11" ht="24">
      <c r="A251" s="17"/>
      <c r="B251" s="17"/>
      <c r="C251" s="56" t="s">
        <v>711</v>
      </c>
      <c r="D251" s="17"/>
      <c r="E251" s="17"/>
      <c r="F251" s="17"/>
      <c r="G251" s="17"/>
      <c r="H251" s="17"/>
      <c r="I251" s="41"/>
      <c r="J251" s="104" t="s">
        <v>715</v>
      </c>
      <c r="K251" s="97"/>
    </row>
    <row r="252" spans="1:11" ht="24">
      <c r="A252" s="18"/>
      <c r="B252" s="18"/>
      <c r="C252" s="18"/>
      <c r="D252" s="18"/>
      <c r="E252" s="18"/>
      <c r="F252" s="18"/>
      <c r="G252" s="18"/>
      <c r="H252" s="18"/>
      <c r="I252" s="42"/>
      <c r="J252" s="105" t="s">
        <v>716</v>
      </c>
      <c r="K252" s="98"/>
    </row>
    <row r="253" spans="1:11" ht="24">
      <c r="A253" s="14">
        <v>48</v>
      </c>
      <c r="B253" s="17" t="s">
        <v>662</v>
      </c>
      <c r="C253" s="56" t="s">
        <v>699</v>
      </c>
      <c r="D253" s="17" t="s">
        <v>668</v>
      </c>
      <c r="E253" s="110"/>
      <c r="F253" s="17"/>
      <c r="G253" s="255">
        <f>4*0.1*1000*350</f>
        <v>140000</v>
      </c>
      <c r="H253" s="110"/>
      <c r="I253" s="17" t="s">
        <v>708</v>
      </c>
      <c r="J253" s="57" t="s">
        <v>707</v>
      </c>
      <c r="K253" s="17" t="s">
        <v>1077</v>
      </c>
    </row>
    <row r="254" spans="1:11" ht="24">
      <c r="A254" s="17"/>
      <c r="B254" s="17" t="s">
        <v>1058</v>
      </c>
      <c r="C254" s="56" t="s">
        <v>702</v>
      </c>
      <c r="D254" s="17" t="s">
        <v>663</v>
      </c>
      <c r="E254" s="14"/>
      <c r="F254" s="17"/>
      <c r="G254" s="17"/>
      <c r="H254" s="14"/>
      <c r="I254" s="17" t="s">
        <v>709</v>
      </c>
      <c r="J254" s="57" t="s">
        <v>704</v>
      </c>
      <c r="K254" s="17"/>
    </row>
    <row r="255" spans="1:11" ht="24">
      <c r="A255" s="17"/>
      <c r="B255" s="17" t="s">
        <v>679</v>
      </c>
      <c r="C255" s="56" t="s">
        <v>703</v>
      </c>
      <c r="D255" s="17" t="s">
        <v>1216</v>
      </c>
      <c r="E255" s="17"/>
      <c r="F255" s="17"/>
      <c r="G255" s="17"/>
      <c r="H255" s="17"/>
      <c r="I255" s="41"/>
      <c r="J255" s="57" t="s">
        <v>705</v>
      </c>
      <c r="K255" s="17"/>
    </row>
    <row r="256" spans="1:11" ht="24">
      <c r="A256" s="17"/>
      <c r="B256" s="17"/>
      <c r="C256" s="56" t="s">
        <v>700</v>
      </c>
      <c r="D256" s="17"/>
      <c r="E256" s="17"/>
      <c r="F256" s="17"/>
      <c r="G256" s="17"/>
      <c r="H256" s="17"/>
      <c r="I256" s="41"/>
      <c r="J256" s="57" t="s">
        <v>703</v>
      </c>
      <c r="K256" s="17"/>
    </row>
    <row r="257" spans="1:11" ht="24">
      <c r="A257" s="17"/>
      <c r="B257" s="17"/>
      <c r="C257" s="56" t="s">
        <v>701</v>
      </c>
      <c r="D257" s="17"/>
      <c r="E257" s="17"/>
      <c r="F257" s="17"/>
      <c r="G257" s="17"/>
      <c r="H257" s="17"/>
      <c r="I257" s="41"/>
      <c r="J257" s="57" t="s">
        <v>706</v>
      </c>
      <c r="K257" s="17"/>
    </row>
    <row r="258" spans="1:11" ht="24">
      <c r="A258" s="5">
        <v>49</v>
      </c>
      <c r="B258" s="20" t="s">
        <v>1004</v>
      </c>
      <c r="C258" s="49" t="s">
        <v>712</v>
      </c>
      <c r="D258" s="60" t="s">
        <v>713</v>
      </c>
      <c r="E258" s="95"/>
      <c r="F258" s="20"/>
      <c r="G258" s="95">
        <v>200000</v>
      </c>
      <c r="H258" s="95"/>
      <c r="I258" s="49" t="s">
        <v>1007</v>
      </c>
      <c r="J258" s="103" t="s">
        <v>724</v>
      </c>
      <c r="K258" s="20" t="s">
        <v>1077</v>
      </c>
    </row>
    <row r="259" spans="1:11" ht="24">
      <c r="A259" s="17"/>
      <c r="B259" s="21" t="s">
        <v>1005</v>
      </c>
      <c r="C259" s="51" t="s">
        <v>710</v>
      </c>
      <c r="D259" s="21"/>
      <c r="E259" s="24"/>
      <c r="F259" s="21"/>
      <c r="G259" s="21"/>
      <c r="H259" s="24"/>
      <c r="I259" s="51" t="s">
        <v>1008</v>
      </c>
      <c r="J259" s="104" t="s">
        <v>714</v>
      </c>
      <c r="K259" s="97"/>
    </row>
    <row r="260" spans="1:11" ht="24">
      <c r="A260" s="17"/>
      <c r="B260" s="21" t="s">
        <v>1057</v>
      </c>
      <c r="C260" s="51" t="s">
        <v>711</v>
      </c>
      <c r="D260" s="21"/>
      <c r="E260" s="24"/>
      <c r="F260" s="21"/>
      <c r="G260" s="21"/>
      <c r="H260" s="21"/>
      <c r="I260" s="97"/>
      <c r="J260" s="104" t="s">
        <v>715</v>
      </c>
      <c r="K260" s="97"/>
    </row>
    <row r="261" spans="1:11" ht="24">
      <c r="A261" s="18"/>
      <c r="B261" s="22" t="s">
        <v>1006</v>
      </c>
      <c r="C261" s="22"/>
      <c r="D261" s="22"/>
      <c r="E261" s="46"/>
      <c r="F261" s="22"/>
      <c r="G261" s="22"/>
      <c r="H261" s="22"/>
      <c r="I261" s="98"/>
      <c r="J261" s="105" t="s">
        <v>716</v>
      </c>
      <c r="K261" s="98"/>
    </row>
    <row r="262" spans="1:11" ht="24">
      <c r="A262" s="28"/>
      <c r="B262" s="28"/>
      <c r="C262" s="28"/>
      <c r="D262" s="28"/>
      <c r="E262" s="34"/>
      <c r="F262" s="28"/>
      <c r="G262" s="28"/>
      <c r="H262" s="28"/>
      <c r="I262" s="65"/>
      <c r="J262" s="99"/>
      <c r="K262" s="65"/>
    </row>
    <row r="263" spans="1:11" ht="24">
      <c r="A263" s="28"/>
      <c r="B263" s="28"/>
      <c r="C263" s="28"/>
      <c r="D263" s="28"/>
      <c r="E263" s="34"/>
      <c r="F263" s="28"/>
      <c r="G263" s="28"/>
      <c r="H263" s="28"/>
      <c r="I263" s="65"/>
      <c r="J263" s="99"/>
      <c r="K263" s="65"/>
    </row>
    <row r="264" spans="1:11" ht="24">
      <c r="A264" s="28"/>
      <c r="B264" s="28"/>
      <c r="C264" s="28"/>
      <c r="D264" s="28"/>
      <c r="E264" s="34"/>
      <c r="F264" s="28"/>
      <c r="G264" s="28"/>
      <c r="H264" s="28"/>
      <c r="I264" s="65"/>
      <c r="J264" s="99"/>
      <c r="K264" s="28">
        <v>56</v>
      </c>
    </row>
    <row r="265" spans="1:11" ht="24">
      <c r="A265" s="92">
        <v>50</v>
      </c>
      <c r="B265" s="17" t="s">
        <v>662</v>
      </c>
      <c r="C265" s="56" t="s">
        <v>699</v>
      </c>
      <c r="D265" s="17" t="s">
        <v>1297</v>
      </c>
      <c r="E265" s="110">
        <f>4*0.1*100*350</f>
        <v>14000</v>
      </c>
      <c r="F265" s="17"/>
      <c r="G265" s="17"/>
      <c r="H265" s="110"/>
      <c r="I265" s="17" t="s">
        <v>708</v>
      </c>
      <c r="J265" s="57" t="s">
        <v>707</v>
      </c>
      <c r="K265" s="17" t="s">
        <v>1077</v>
      </c>
    </row>
    <row r="266" spans="1:11" ht="24">
      <c r="A266" s="29"/>
      <c r="B266" s="17" t="s">
        <v>1217</v>
      </c>
      <c r="C266" s="56" t="s">
        <v>702</v>
      </c>
      <c r="D266" s="17" t="s">
        <v>663</v>
      </c>
      <c r="E266" s="14"/>
      <c r="F266" s="17"/>
      <c r="G266" s="17"/>
      <c r="H266" s="14"/>
      <c r="I266" s="17" t="s">
        <v>709</v>
      </c>
      <c r="J266" s="57" t="s">
        <v>704</v>
      </c>
      <c r="K266" s="17"/>
    </row>
    <row r="267" spans="1:11" ht="24">
      <c r="A267" s="29"/>
      <c r="B267" s="17" t="s">
        <v>679</v>
      </c>
      <c r="C267" s="56" t="s">
        <v>703</v>
      </c>
      <c r="D267" s="17" t="s">
        <v>1175</v>
      </c>
      <c r="E267" s="17"/>
      <c r="F267" s="17"/>
      <c r="G267" s="17"/>
      <c r="H267" s="17"/>
      <c r="I267" s="41"/>
      <c r="J267" s="57" t="s">
        <v>705</v>
      </c>
      <c r="K267" s="17"/>
    </row>
    <row r="268" spans="1:11" ht="24">
      <c r="A268" s="29"/>
      <c r="B268" s="17"/>
      <c r="C268" s="56" t="s">
        <v>700</v>
      </c>
      <c r="D268" s="17"/>
      <c r="E268" s="17"/>
      <c r="F268" s="17"/>
      <c r="G268" s="17"/>
      <c r="H268" s="17"/>
      <c r="I268" s="41"/>
      <c r="J268" s="57" t="s">
        <v>703</v>
      </c>
      <c r="K268" s="17"/>
    </row>
    <row r="269" spans="1:11" ht="24">
      <c r="A269" s="31"/>
      <c r="B269" s="18"/>
      <c r="C269" s="63" t="s">
        <v>701</v>
      </c>
      <c r="D269" s="18"/>
      <c r="E269" s="18"/>
      <c r="F269" s="18"/>
      <c r="G269" s="18"/>
      <c r="H269" s="18"/>
      <c r="I269" s="42"/>
      <c r="J269" s="64" t="s">
        <v>706</v>
      </c>
      <c r="K269" s="18"/>
    </row>
    <row r="270" spans="1:11" ht="24">
      <c r="A270" s="5">
        <v>51</v>
      </c>
      <c r="B270" s="16" t="s">
        <v>662</v>
      </c>
      <c r="C270" s="54" t="s">
        <v>699</v>
      </c>
      <c r="D270" s="16" t="s">
        <v>1297</v>
      </c>
      <c r="E270" s="94"/>
      <c r="F270" s="100">
        <f>4*0.1*1000*350</f>
        <v>140000</v>
      </c>
      <c r="G270" s="16"/>
      <c r="H270" s="94"/>
      <c r="I270" s="16" t="s">
        <v>708</v>
      </c>
      <c r="J270" s="106" t="s">
        <v>707</v>
      </c>
      <c r="K270" s="16" t="s">
        <v>1077</v>
      </c>
    </row>
    <row r="271" spans="1:11" ht="24">
      <c r="A271" s="17"/>
      <c r="B271" s="17" t="s">
        <v>1222</v>
      </c>
      <c r="C271" s="56" t="s">
        <v>702</v>
      </c>
      <c r="D271" s="17" t="s">
        <v>663</v>
      </c>
      <c r="E271" s="14"/>
      <c r="F271" s="17"/>
      <c r="G271" s="17"/>
      <c r="H271" s="14"/>
      <c r="I271" s="17" t="s">
        <v>709</v>
      </c>
      <c r="J271" s="57" t="s">
        <v>704</v>
      </c>
      <c r="K271" s="17"/>
    </row>
    <row r="272" spans="1:11" ht="24">
      <c r="A272" s="17"/>
      <c r="B272" s="17" t="s">
        <v>679</v>
      </c>
      <c r="C272" s="56" t="s">
        <v>703</v>
      </c>
      <c r="D272" s="17" t="s">
        <v>1336</v>
      </c>
      <c r="E272" s="17"/>
      <c r="F272" s="17"/>
      <c r="G272" s="17"/>
      <c r="H272" s="17"/>
      <c r="I272" s="41"/>
      <c r="J272" s="57" t="s">
        <v>705</v>
      </c>
      <c r="K272" s="17"/>
    </row>
    <row r="273" spans="1:11" ht="24">
      <c r="A273" s="17"/>
      <c r="B273" s="17"/>
      <c r="C273" s="56" t="s">
        <v>700</v>
      </c>
      <c r="D273" s="17"/>
      <c r="E273" s="17"/>
      <c r="F273" s="17"/>
      <c r="G273" s="17"/>
      <c r="H273" s="17"/>
      <c r="I273" s="41"/>
      <c r="J273" s="57" t="s">
        <v>703</v>
      </c>
      <c r="K273" s="17"/>
    </row>
    <row r="274" spans="1:11" ht="24">
      <c r="A274" s="18"/>
      <c r="B274" s="18"/>
      <c r="C274" s="63" t="s">
        <v>701</v>
      </c>
      <c r="D274" s="18"/>
      <c r="E274" s="18"/>
      <c r="F274" s="18"/>
      <c r="G274" s="18"/>
      <c r="H274" s="18"/>
      <c r="I274" s="42"/>
      <c r="J274" s="64" t="s">
        <v>706</v>
      </c>
      <c r="K274" s="18"/>
    </row>
    <row r="275" spans="1:11" ht="24">
      <c r="A275" s="83">
        <v>52</v>
      </c>
      <c r="B275" s="16" t="s">
        <v>662</v>
      </c>
      <c r="C275" s="54" t="s">
        <v>699</v>
      </c>
      <c r="D275" s="16" t="s">
        <v>1297</v>
      </c>
      <c r="E275" s="94">
        <f>4*100*550</f>
        <v>220000</v>
      </c>
      <c r="F275" s="16"/>
      <c r="G275" s="16"/>
      <c r="H275" s="94"/>
      <c r="I275" s="16" t="s">
        <v>708</v>
      </c>
      <c r="J275" s="106" t="s">
        <v>707</v>
      </c>
      <c r="K275" s="16" t="s">
        <v>1077</v>
      </c>
    </row>
    <row r="276" spans="1:11" ht="24">
      <c r="A276" s="29"/>
      <c r="B276" s="17" t="s">
        <v>1218</v>
      </c>
      <c r="C276" s="56" t="s">
        <v>702</v>
      </c>
      <c r="D276" s="17" t="s">
        <v>663</v>
      </c>
      <c r="E276" s="14"/>
      <c r="F276" s="17"/>
      <c r="G276" s="17"/>
      <c r="H276" s="14"/>
      <c r="I276" s="17" t="s">
        <v>709</v>
      </c>
      <c r="J276" s="57" t="s">
        <v>704</v>
      </c>
      <c r="K276" s="17"/>
    </row>
    <row r="277" spans="1:11" ht="24">
      <c r="A277" s="29"/>
      <c r="B277" s="17" t="s">
        <v>679</v>
      </c>
      <c r="C277" s="56" t="s">
        <v>703</v>
      </c>
      <c r="D277" s="17" t="s">
        <v>1291</v>
      </c>
      <c r="E277" s="17"/>
      <c r="F277" s="17"/>
      <c r="G277" s="17"/>
      <c r="H277" s="17"/>
      <c r="I277" s="41"/>
      <c r="J277" s="57" t="s">
        <v>705</v>
      </c>
      <c r="K277" s="17"/>
    </row>
    <row r="278" spans="1:11" ht="24">
      <c r="A278" s="29"/>
      <c r="B278" s="17"/>
      <c r="C278" s="56" t="s">
        <v>700</v>
      </c>
      <c r="D278" s="17"/>
      <c r="E278" s="17"/>
      <c r="F278" s="17"/>
      <c r="G278" s="17"/>
      <c r="H278" s="17"/>
      <c r="I278" s="41"/>
      <c r="J278" s="57" t="s">
        <v>703</v>
      </c>
      <c r="K278" s="17"/>
    </row>
    <row r="279" spans="1:11" ht="24">
      <c r="A279" s="31"/>
      <c r="B279" s="18"/>
      <c r="C279" s="63" t="s">
        <v>701</v>
      </c>
      <c r="D279" s="18"/>
      <c r="E279" s="18"/>
      <c r="F279" s="18"/>
      <c r="G279" s="18"/>
      <c r="H279" s="18"/>
      <c r="I279" s="42"/>
      <c r="J279" s="64" t="s">
        <v>706</v>
      </c>
      <c r="K279" s="18"/>
    </row>
    <row r="280" spans="1:11" ht="24">
      <c r="A280" s="28"/>
      <c r="B280" s="28"/>
      <c r="C280" s="74"/>
      <c r="D280" s="28"/>
      <c r="E280" s="28"/>
      <c r="F280" s="28"/>
      <c r="G280" s="28"/>
      <c r="H280" s="28"/>
      <c r="I280" s="65"/>
      <c r="J280" s="99"/>
      <c r="K280" s="28">
        <v>57</v>
      </c>
    </row>
    <row r="281" spans="1:11" ht="24">
      <c r="A281" s="14">
        <v>53</v>
      </c>
      <c r="B281" s="17" t="s">
        <v>1299</v>
      </c>
      <c r="C281" s="56" t="s">
        <v>699</v>
      </c>
      <c r="D281" s="21" t="s">
        <v>668</v>
      </c>
      <c r="E281" s="110">
        <f>4*0.1*100*350</f>
        <v>14000</v>
      </c>
      <c r="F281" s="110"/>
      <c r="G281" s="110"/>
      <c r="H281" s="17"/>
      <c r="I281" s="17" t="s">
        <v>708</v>
      </c>
      <c r="J281" s="57" t="s">
        <v>707</v>
      </c>
      <c r="K281" s="17" t="s">
        <v>1077</v>
      </c>
    </row>
    <row r="282" spans="1:11" ht="24">
      <c r="A282" s="17"/>
      <c r="B282" s="17" t="s">
        <v>1223</v>
      </c>
      <c r="C282" s="56" t="s">
        <v>702</v>
      </c>
      <c r="D282" s="21" t="s">
        <v>1035</v>
      </c>
      <c r="E282" s="14"/>
      <c r="F282" s="14"/>
      <c r="G282" s="14"/>
      <c r="H282" s="17"/>
      <c r="I282" s="17" t="s">
        <v>719</v>
      </c>
      <c r="J282" s="57" t="s">
        <v>704</v>
      </c>
      <c r="K282" s="17"/>
    </row>
    <row r="283" spans="1:11" ht="24">
      <c r="A283" s="17"/>
      <c r="B283" s="17" t="s">
        <v>681</v>
      </c>
      <c r="C283" s="56" t="s">
        <v>703</v>
      </c>
      <c r="D283" s="21" t="s">
        <v>1298</v>
      </c>
      <c r="E283" s="17"/>
      <c r="F283" s="17"/>
      <c r="G283" s="17"/>
      <c r="H283" s="17"/>
      <c r="I283" s="41"/>
      <c r="J283" s="57" t="s">
        <v>705</v>
      </c>
      <c r="K283" s="17"/>
    </row>
    <row r="284" spans="1:11" ht="24">
      <c r="A284" s="17"/>
      <c r="B284" s="17"/>
      <c r="C284" s="56" t="s">
        <v>700</v>
      </c>
      <c r="D284" s="21"/>
      <c r="E284" s="17"/>
      <c r="F284" s="17"/>
      <c r="G284" s="17"/>
      <c r="H284" s="17"/>
      <c r="I284" s="41"/>
      <c r="J284" s="57" t="s">
        <v>703</v>
      </c>
      <c r="K284" s="17"/>
    </row>
    <row r="285" spans="1:11" ht="24">
      <c r="A285" s="18"/>
      <c r="B285" s="18"/>
      <c r="C285" s="63" t="s">
        <v>701</v>
      </c>
      <c r="D285" s="22"/>
      <c r="E285" s="18"/>
      <c r="F285" s="18"/>
      <c r="G285" s="18"/>
      <c r="H285" s="18"/>
      <c r="I285" s="42"/>
      <c r="J285" s="64" t="s">
        <v>706</v>
      </c>
      <c r="K285" s="18"/>
    </row>
    <row r="286" spans="1:11" ht="24">
      <c r="A286" s="5">
        <v>54</v>
      </c>
      <c r="B286" s="16" t="s">
        <v>662</v>
      </c>
      <c r="C286" s="54" t="s">
        <v>699</v>
      </c>
      <c r="D286" s="16" t="s">
        <v>1297</v>
      </c>
      <c r="E286" s="94">
        <f>4*0.1*1000*350</f>
        <v>140000</v>
      </c>
      <c r="F286" s="100"/>
      <c r="G286" s="16"/>
      <c r="H286" s="94"/>
      <c r="I286" s="16" t="s">
        <v>708</v>
      </c>
      <c r="J286" s="106" t="s">
        <v>707</v>
      </c>
      <c r="K286" s="16" t="s">
        <v>1077</v>
      </c>
    </row>
    <row r="287" spans="1:11" ht="24">
      <c r="A287" s="17"/>
      <c r="B287" s="17" t="s">
        <v>1337</v>
      </c>
      <c r="C287" s="56" t="s">
        <v>702</v>
      </c>
      <c r="D287" s="17" t="s">
        <v>663</v>
      </c>
      <c r="E287" s="14"/>
      <c r="F287" s="17"/>
      <c r="G287" s="17"/>
      <c r="H287" s="14"/>
      <c r="I287" s="17" t="s">
        <v>709</v>
      </c>
      <c r="J287" s="57" t="s">
        <v>704</v>
      </c>
      <c r="K287" s="17"/>
    </row>
    <row r="288" spans="1:11" ht="24">
      <c r="A288" s="17"/>
      <c r="B288" s="17" t="s">
        <v>1338</v>
      </c>
      <c r="C288" s="56" t="s">
        <v>703</v>
      </c>
      <c r="D288" s="17" t="s">
        <v>1339</v>
      </c>
      <c r="E288" s="17"/>
      <c r="F288" s="17"/>
      <c r="G288" s="17"/>
      <c r="H288" s="17"/>
      <c r="I288" s="41"/>
      <c r="J288" s="57" t="s">
        <v>705</v>
      </c>
      <c r="K288" s="17"/>
    </row>
    <row r="289" spans="1:11" ht="24">
      <c r="A289" s="17"/>
      <c r="B289" s="17" t="s">
        <v>681</v>
      </c>
      <c r="C289" s="56" t="s">
        <v>700</v>
      </c>
      <c r="D289" s="17"/>
      <c r="E289" s="17"/>
      <c r="F289" s="17"/>
      <c r="G289" s="17"/>
      <c r="H289" s="17"/>
      <c r="I289" s="41"/>
      <c r="J289" s="57" t="s">
        <v>703</v>
      </c>
      <c r="K289" s="17"/>
    </row>
    <row r="290" spans="1:11" ht="24">
      <c r="A290" s="18"/>
      <c r="B290" s="18"/>
      <c r="C290" s="63" t="s">
        <v>701</v>
      </c>
      <c r="D290" s="18"/>
      <c r="E290" s="18"/>
      <c r="F290" s="18"/>
      <c r="G290" s="18"/>
      <c r="H290" s="18"/>
      <c r="I290" s="42"/>
      <c r="J290" s="64" t="s">
        <v>706</v>
      </c>
      <c r="K290" s="18"/>
    </row>
    <row r="291" spans="1:11" ht="24">
      <c r="A291" s="5">
        <v>55</v>
      </c>
      <c r="B291" s="16" t="s">
        <v>665</v>
      </c>
      <c r="C291" s="54" t="s">
        <v>699</v>
      </c>
      <c r="D291" s="16" t="s">
        <v>672</v>
      </c>
      <c r="E291" s="95">
        <f>4*100*550</f>
        <v>220000</v>
      </c>
      <c r="F291" s="95">
        <f t="shared" ref="F291:H291" si="9">4*100*550</f>
        <v>220000</v>
      </c>
      <c r="G291" s="95">
        <f t="shared" si="9"/>
        <v>220000</v>
      </c>
      <c r="H291" s="95">
        <f t="shared" si="9"/>
        <v>220000</v>
      </c>
      <c r="I291" s="20" t="s">
        <v>708</v>
      </c>
      <c r="J291" s="103" t="s">
        <v>707</v>
      </c>
      <c r="K291" s="20" t="s">
        <v>1077</v>
      </c>
    </row>
    <row r="292" spans="1:11" ht="24">
      <c r="A292" s="17"/>
      <c r="B292" s="17" t="s">
        <v>683</v>
      </c>
      <c r="C292" s="56" t="s">
        <v>702</v>
      </c>
      <c r="D292" s="17" t="s">
        <v>725</v>
      </c>
      <c r="E292" s="21"/>
      <c r="F292" s="24"/>
      <c r="G292" s="24"/>
      <c r="H292" s="21"/>
      <c r="I292" s="21" t="s">
        <v>719</v>
      </c>
      <c r="J292" s="104" t="s">
        <v>704</v>
      </c>
      <c r="K292" s="21"/>
    </row>
    <row r="293" spans="1:11" ht="24">
      <c r="A293" s="17"/>
      <c r="B293" s="17" t="s">
        <v>682</v>
      </c>
      <c r="C293" s="56" t="s">
        <v>703</v>
      </c>
      <c r="D293" s="17" t="s">
        <v>1032</v>
      </c>
      <c r="E293" s="21"/>
      <c r="F293" s="21"/>
      <c r="G293" s="21"/>
      <c r="H293" s="21"/>
      <c r="I293" s="97"/>
      <c r="J293" s="104" t="s">
        <v>705</v>
      </c>
      <c r="K293" s="21"/>
    </row>
    <row r="294" spans="1:11" ht="24">
      <c r="A294" s="17"/>
      <c r="B294" s="17"/>
      <c r="C294" s="56" t="s">
        <v>700</v>
      </c>
      <c r="D294" s="17" t="s">
        <v>1033</v>
      </c>
      <c r="E294" s="21"/>
      <c r="F294" s="21"/>
      <c r="G294" s="21"/>
      <c r="H294" s="21"/>
      <c r="I294" s="97"/>
      <c r="J294" s="104" t="s">
        <v>703</v>
      </c>
      <c r="K294" s="21"/>
    </row>
    <row r="295" spans="1:11" ht="24">
      <c r="A295" s="17"/>
      <c r="B295" s="17"/>
      <c r="C295" s="56" t="s">
        <v>701</v>
      </c>
      <c r="D295" s="17" t="s">
        <v>1209</v>
      </c>
      <c r="E295" s="21"/>
      <c r="F295" s="21"/>
      <c r="G295" s="21"/>
      <c r="H295" s="21"/>
      <c r="I295" s="97"/>
      <c r="J295" s="104" t="s">
        <v>706</v>
      </c>
      <c r="K295" s="21"/>
    </row>
    <row r="296" spans="1:11" ht="24">
      <c r="A296" s="18"/>
      <c r="B296" s="18"/>
      <c r="C296" s="63"/>
      <c r="D296" s="18" t="s">
        <v>1300</v>
      </c>
      <c r="E296" s="22"/>
      <c r="F296" s="22"/>
      <c r="G296" s="22"/>
      <c r="H296" s="22"/>
      <c r="I296" s="98"/>
      <c r="J296" s="105"/>
      <c r="K296" s="22">
        <v>58</v>
      </c>
    </row>
    <row r="297" spans="1:11" ht="24">
      <c r="A297" s="14">
        <v>56</v>
      </c>
      <c r="B297" s="17" t="s">
        <v>662</v>
      </c>
      <c r="C297" s="56" t="s">
        <v>699</v>
      </c>
      <c r="D297" s="17" t="s">
        <v>1297</v>
      </c>
      <c r="E297" s="110"/>
      <c r="F297" s="255">
        <f>4*0.1*500*350</f>
        <v>70000</v>
      </c>
      <c r="G297" s="255">
        <f t="shared" ref="G297:H297" si="10">4*0.1*500*350</f>
        <v>70000</v>
      </c>
      <c r="H297" s="255">
        <f t="shared" si="10"/>
        <v>70000</v>
      </c>
      <c r="I297" s="17" t="s">
        <v>708</v>
      </c>
      <c r="J297" s="57" t="s">
        <v>707</v>
      </c>
      <c r="K297" s="17" t="s">
        <v>1077</v>
      </c>
    </row>
    <row r="298" spans="1:11" ht="24">
      <c r="A298" s="17"/>
      <c r="B298" s="17" t="s">
        <v>1340</v>
      </c>
      <c r="C298" s="56" t="s">
        <v>702</v>
      </c>
      <c r="D298" s="17" t="s">
        <v>663</v>
      </c>
      <c r="E298" s="14"/>
      <c r="F298" s="17"/>
      <c r="G298" s="17"/>
      <c r="H298" s="14"/>
      <c r="I298" s="17" t="s">
        <v>709</v>
      </c>
      <c r="J298" s="57" t="s">
        <v>704</v>
      </c>
      <c r="K298" s="17"/>
    </row>
    <row r="299" spans="1:11" ht="24">
      <c r="A299" s="17"/>
      <c r="B299" s="17" t="s">
        <v>682</v>
      </c>
      <c r="C299" s="56" t="s">
        <v>703</v>
      </c>
      <c r="D299" s="17" t="s">
        <v>1341</v>
      </c>
      <c r="E299" s="17"/>
      <c r="F299" s="17"/>
      <c r="G299" s="17"/>
      <c r="H299" s="17"/>
      <c r="I299" s="41"/>
      <c r="J299" s="57" t="s">
        <v>705</v>
      </c>
      <c r="K299" s="17"/>
    </row>
    <row r="300" spans="1:11" ht="24">
      <c r="A300" s="17"/>
      <c r="B300" s="17"/>
      <c r="C300" s="56" t="s">
        <v>700</v>
      </c>
      <c r="D300" s="17" t="s">
        <v>1342</v>
      </c>
      <c r="E300" s="17"/>
      <c r="F300" s="17"/>
      <c r="G300" s="17"/>
      <c r="H300" s="17"/>
      <c r="I300" s="41"/>
      <c r="J300" s="57" t="s">
        <v>703</v>
      </c>
      <c r="K300" s="17"/>
    </row>
    <row r="301" spans="1:11" ht="24">
      <c r="A301" s="18"/>
      <c r="B301" s="18"/>
      <c r="C301" s="63" t="s">
        <v>701</v>
      </c>
      <c r="D301" s="17" t="s">
        <v>1343</v>
      </c>
      <c r="E301" s="18"/>
      <c r="F301" s="18"/>
      <c r="G301" s="18"/>
      <c r="H301" s="18"/>
      <c r="I301" s="42"/>
      <c r="J301" s="64" t="s">
        <v>706</v>
      </c>
      <c r="K301" s="18"/>
    </row>
    <row r="302" spans="1:11" ht="24">
      <c r="A302" s="5">
        <v>57</v>
      </c>
      <c r="B302" s="21" t="s">
        <v>665</v>
      </c>
      <c r="C302" s="56" t="s">
        <v>699</v>
      </c>
      <c r="D302" s="16" t="s">
        <v>666</v>
      </c>
      <c r="E302" s="96"/>
      <c r="F302" s="96"/>
      <c r="G302" s="96">
        <f>3*100*550</f>
        <v>165000</v>
      </c>
      <c r="H302" s="21"/>
      <c r="I302" s="17" t="s">
        <v>708</v>
      </c>
      <c r="J302" s="57" t="s">
        <v>707</v>
      </c>
      <c r="K302" s="17" t="s">
        <v>1077</v>
      </c>
    </row>
    <row r="303" spans="1:11" ht="24">
      <c r="A303" s="17"/>
      <c r="B303" s="21" t="s">
        <v>1225</v>
      </c>
      <c r="C303" s="56" t="s">
        <v>702</v>
      </c>
      <c r="D303" s="17" t="s">
        <v>725</v>
      </c>
      <c r="E303" s="21"/>
      <c r="F303" s="24"/>
      <c r="G303" s="24"/>
      <c r="H303" s="21"/>
      <c r="I303" s="17" t="s">
        <v>719</v>
      </c>
      <c r="J303" s="57" t="s">
        <v>704</v>
      </c>
      <c r="K303" s="17"/>
    </row>
    <row r="304" spans="1:11" ht="24">
      <c r="A304" s="17"/>
      <c r="B304" s="21" t="s">
        <v>682</v>
      </c>
      <c r="C304" s="56" t="s">
        <v>703</v>
      </c>
      <c r="D304" s="17" t="s">
        <v>1294</v>
      </c>
      <c r="E304" s="21"/>
      <c r="F304" s="21"/>
      <c r="G304" s="21"/>
      <c r="H304" s="21"/>
      <c r="I304" s="41"/>
      <c r="J304" s="57" t="s">
        <v>705</v>
      </c>
      <c r="K304" s="17"/>
    </row>
    <row r="305" spans="1:11" ht="24">
      <c r="A305" s="17"/>
      <c r="B305" s="21"/>
      <c r="C305" s="56" t="s">
        <v>700</v>
      </c>
      <c r="D305" s="17"/>
      <c r="E305" s="21"/>
      <c r="F305" s="21"/>
      <c r="G305" s="21"/>
      <c r="H305" s="21"/>
      <c r="I305" s="41"/>
      <c r="J305" s="57" t="s">
        <v>703</v>
      </c>
      <c r="K305" s="17"/>
    </row>
    <row r="306" spans="1:11" ht="24">
      <c r="A306" s="18"/>
      <c r="B306" s="22"/>
      <c r="C306" s="63" t="s">
        <v>701</v>
      </c>
      <c r="D306" s="18"/>
      <c r="E306" s="22"/>
      <c r="F306" s="22"/>
      <c r="G306" s="22"/>
      <c r="H306" s="22"/>
      <c r="I306" s="42"/>
      <c r="J306" s="64" t="s">
        <v>706</v>
      </c>
      <c r="K306" s="18"/>
    </row>
    <row r="307" spans="1:11" ht="24">
      <c r="A307" s="5">
        <v>58</v>
      </c>
      <c r="B307" s="16" t="s">
        <v>662</v>
      </c>
      <c r="C307" s="54" t="s">
        <v>699</v>
      </c>
      <c r="D307" s="16" t="s">
        <v>1344</v>
      </c>
      <c r="E307" s="94"/>
      <c r="F307" s="16"/>
      <c r="G307" s="100">
        <f>4*0.1*1000*350</f>
        <v>140000</v>
      </c>
      <c r="H307" s="94"/>
      <c r="I307" s="16" t="s">
        <v>708</v>
      </c>
      <c r="J307" s="106" t="s">
        <v>707</v>
      </c>
      <c r="K307" s="16" t="s">
        <v>1077</v>
      </c>
    </row>
    <row r="308" spans="1:11" ht="24">
      <c r="A308" s="17"/>
      <c r="B308" s="17" t="s">
        <v>1226</v>
      </c>
      <c r="C308" s="56" t="s">
        <v>702</v>
      </c>
      <c r="D308" s="17" t="s">
        <v>663</v>
      </c>
      <c r="E308" s="14"/>
      <c r="F308" s="17"/>
      <c r="G308" s="17"/>
      <c r="H308" s="14"/>
      <c r="I308" s="17" t="s">
        <v>709</v>
      </c>
      <c r="J308" s="57" t="s">
        <v>704</v>
      </c>
      <c r="K308" s="17"/>
    </row>
    <row r="309" spans="1:11" ht="24">
      <c r="A309" s="17"/>
      <c r="B309" s="17" t="s">
        <v>1227</v>
      </c>
      <c r="C309" s="56" t="s">
        <v>703</v>
      </c>
      <c r="D309" s="17" t="s">
        <v>1181</v>
      </c>
      <c r="E309" s="17"/>
      <c r="F309" s="17"/>
      <c r="G309" s="17"/>
      <c r="H309" s="17"/>
      <c r="I309" s="41"/>
      <c r="J309" s="57" t="s">
        <v>705</v>
      </c>
      <c r="K309" s="17"/>
    </row>
    <row r="310" spans="1:11" ht="24">
      <c r="A310" s="17"/>
      <c r="B310" s="17" t="s">
        <v>682</v>
      </c>
      <c r="C310" s="56" t="s">
        <v>700</v>
      </c>
      <c r="D310" s="17"/>
      <c r="E310" s="17"/>
      <c r="F310" s="17"/>
      <c r="G310" s="17"/>
      <c r="H310" s="17"/>
      <c r="I310" s="41"/>
      <c r="J310" s="57" t="s">
        <v>703</v>
      </c>
      <c r="K310" s="17"/>
    </row>
    <row r="311" spans="1:11" ht="24">
      <c r="A311" s="18"/>
      <c r="B311" s="18"/>
      <c r="C311" s="63" t="s">
        <v>701</v>
      </c>
      <c r="D311" s="18"/>
      <c r="E311" s="18"/>
      <c r="F311" s="18"/>
      <c r="G311" s="18"/>
      <c r="H311" s="18"/>
      <c r="I311" s="42"/>
      <c r="J311" s="64" t="s">
        <v>706</v>
      </c>
      <c r="K311" s="18"/>
    </row>
    <row r="312" spans="1:11" ht="24">
      <c r="A312" s="28"/>
      <c r="B312" s="28"/>
      <c r="C312" s="74"/>
      <c r="D312" s="28"/>
      <c r="E312" s="28"/>
      <c r="F312" s="28"/>
      <c r="G312" s="28"/>
      <c r="H312" s="28"/>
      <c r="I312" s="65"/>
      <c r="J312" s="99"/>
      <c r="K312" s="28">
        <v>59</v>
      </c>
    </row>
    <row r="313" spans="1:11" ht="24">
      <c r="A313" s="14">
        <v>59</v>
      </c>
      <c r="B313" s="28" t="s">
        <v>665</v>
      </c>
      <c r="C313" s="56" t="s">
        <v>699</v>
      </c>
      <c r="D313" s="17" t="s">
        <v>672</v>
      </c>
      <c r="E313" s="110">
        <f>4*100*550</f>
        <v>220000</v>
      </c>
      <c r="F313" s="110">
        <f t="shared" ref="F313:H313" si="11">4*100*550</f>
        <v>220000</v>
      </c>
      <c r="G313" s="110">
        <f t="shared" si="11"/>
        <v>220000</v>
      </c>
      <c r="H313" s="110">
        <f t="shared" si="11"/>
        <v>220000</v>
      </c>
      <c r="I313" s="17" t="s">
        <v>708</v>
      </c>
      <c r="J313" s="57" t="s">
        <v>707</v>
      </c>
      <c r="K313" s="17" t="s">
        <v>1077</v>
      </c>
    </row>
    <row r="314" spans="1:11" ht="24">
      <c r="A314" s="17"/>
      <c r="B314" s="28" t="s">
        <v>1345</v>
      </c>
      <c r="C314" s="56" t="s">
        <v>702</v>
      </c>
      <c r="D314" s="17" t="s">
        <v>725</v>
      </c>
      <c r="E314" s="14"/>
      <c r="F314" s="14"/>
      <c r="G314" s="14"/>
      <c r="H314" s="14"/>
      <c r="I314" s="17" t="s">
        <v>719</v>
      </c>
      <c r="J314" s="57" t="s">
        <v>704</v>
      </c>
      <c r="K314" s="17"/>
    </row>
    <row r="315" spans="1:11" ht="24">
      <c r="A315" s="17"/>
      <c r="B315" s="28" t="s">
        <v>1346</v>
      </c>
      <c r="C315" s="56" t="s">
        <v>703</v>
      </c>
      <c r="D315" s="17" t="s">
        <v>1032</v>
      </c>
      <c r="E315" s="17"/>
      <c r="F315" s="17"/>
      <c r="G315" s="17"/>
      <c r="H315" s="17"/>
      <c r="I315" s="41"/>
      <c r="J315" s="57" t="s">
        <v>705</v>
      </c>
      <c r="K315" s="17"/>
    </row>
    <row r="316" spans="1:11" ht="24">
      <c r="A316" s="17"/>
      <c r="B316" s="28" t="s">
        <v>685</v>
      </c>
      <c r="C316" s="56" t="s">
        <v>700</v>
      </c>
      <c r="D316" s="17" t="s">
        <v>1033</v>
      </c>
      <c r="E316" s="17"/>
      <c r="F316" s="17"/>
      <c r="G316" s="17"/>
      <c r="H316" s="17"/>
      <c r="I316" s="41"/>
      <c r="J316" s="57" t="s">
        <v>703</v>
      </c>
      <c r="K316" s="17"/>
    </row>
    <row r="317" spans="1:11" ht="24">
      <c r="A317" s="18"/>
      <c r="B317" s="18"/>
      <c r="C317" s="63" t="s">
        <v>701</v>
      </c>
      <c r="D317" s="18" t="s">
        <v>1167</v>
      </c>
      <c r="E317" s="18"/>
      <c r="F317" s="18"/>
      <c r="G317" s="18"/>
      <c r="H317" s="18"/>
      <c r="I317" s="42"/>
      <c r="J317" s="64" t="s">
        <v>706</v>
      </c>
      <c r="K317" s="18"/>
    </row>
    <row r="318" spans="1:11" ht="24">
      <c r="A318" s="62">
        <v>60</v>
      </c>
      <c r="B318" s="56" t="s">
        <v>675</v>
      </c>
      <c r="C318" s="56" t="s">
        <v>699</v>
      </c>
      <c r="D318" s="51" t="s">
        <v>672</v>
      </c>
      <c r="E318" s="175">
        <v>140000</v>
      </c>
      <c r="F318" s="175">
        <v>140000</v>
      </c>
      <c r="G318" s="176"/>
      <c r="H318" s="176"/>
      <c r="I318" s="56" t="s">
        <v>708</v>
      </c>
      <c r="J318" s="57" t="s">
        <v>707</v>
      </c>
      <c r="K318" s="56" t="s">
        <v>1077</v>
      </c>
    </row>
    <row r="319" spans="1:11" ht="24">
      <c r="A319" s="56"/>
      <c r="B319" s="56" t="s">
        <v>1347</v>
      </c>
      <c r="C319" s="56" t="s">
        <v>702</v>
      </c>
      <c r="D319" s="21" t="s">
        <v>1035</v>
      </c>
      <c r="E319" s="62"/>
      <c r="F319" s="62"/>
      <c r="G319" s="62"/>
      <c r="H319" s="62"/>
      <c r="I319" s="56" t="s">
        <v>719</v>
      </c>
      <c r="J319" s="57" t="s">
        <v>704</v>
      </c>
      <c r="K319" s="56"/>
    </row>
    <row r="320" spans="1:11" ht="24">
      <c r="A320" s="17"/>
      <c r="B320" s="17" t="s">
        <v>684</v>
      </c>
      <c r="C320" s="56" t="s">
        <v>703</v>
      </c>
      <c r="D320" s="21" t="s">
        <v>1348</v>
      </c>
      <c r="E320" s="17"/>
      <c r="F320" s="17"/>
      <c r="G320" s="17"/>
      <c r="H320" s="17"/>
      <c r="I320" s="41"/>
      <c r="J320" s="57" t="s">
        <v>705</v>
      </c>
      <c r="K320" s="17"/>
    </row>
    <row r="321" spans="1:11" ht="24">
      <c r="A321" s="17"/>
      <c r="B321" s="17"/>
      <c r="C321" s="56" t="s">
        <v>700</v>
      </c>
      <c r="D321" s="21" t="s">
        <v>1322</v>
      </c>
      <c r="E321" s="17"/>
      <c r="F321" s="17"/>
      <c r="G321" s="17"/>
      <c r="H321" s="17"/>
      <c r="I321" s="41"/>
      <c r="J321" s="57" t="s">
        <v>703</v>
      </c>
      <c r="K321" s="17"/>
    </row>
    <row r="322" spans="1:11" ht="24">
      <c r="A322" s="18"/>
      <c r="B322" s="18"/>
      <c r="C322" s="63" t="s">
        <v>701</v>
      </c>
      <c r="D322" s="22"/>
      <c r="E322" s="18"/>
      <c r="F322" s="18"/>
      <c r="G322" s="18"/>
      <c r="H322" s="18"/>
      <c r="I322" s="42"/>
      <c r="J322" s="64" t="s">
        <v>706</v>
      </c>
      <c r="K322" s="18"/>
    </row>
    <row r="323" spans="1:11" ht="24">
      <c r="A323" s="5">
        <v>61</v>
      </c>
      <c r="B323" s="54" t="s">
        <v>675</v>
      </c>
      <c r="C323" s="54" t="s">
        <v>699</v>
      </c>
      <c r="D323" s="49" t="s">
        <v>672</v>
      </c>
      <c r="E323" s="174"/>
      <c r="F323" s="174">
        <v>140000</v>
      </c>
      <c r="G323" s="174">
        <v>140000</v>
      </c>
      <c r="H323" s="179"/>
      <c r="I323" s="54" t="s">
        <v>708</v>
      </c>
      <c r="J323" s="106" t="s">
        <v>707</v>
      </c>
      <c r="K323" s="54" t="s">
        <v>1077</v>
      </c>
    </row>
    <row r="324" spans="1:11" ht="24">
      <c r="A324" s="17"/>
      <c r="B324" s="56" t="s">
        <v>1349</v>
      </c>
      <c r="C324" s="56" t="s">
        <v>702</v>
      </c>
      <c r="D324" s="21" t="s">
        <v>1035</v>
      </c>
      <c r="E324" s="62"/>
      <c r="F324" s="62"/>
      <c r="G324" s="62"/>
      <c r="H324" s="62"/>
      <c r="I324" s="56" t="s">
        <v>719</v>
      </c>
      <c r="J324" s="57" t="s">
        <v>704</v>
      </c>
      <c r="K324" s="56"/>
    </row>
    <row r="325" spans="1:11" ht="24">
      <c r="A325" s="17"/>
      <c r="B325" s="17" t="s">
        <v>684</v>
      </c>
      <c r="C325" s="56" t="s">
        <v>703</v>
      </c>
      <c r="D325" s="21" t="s">
        <v>1322</v>
      </c>
      <c r="E325" s="17"/>
      <c r="F325" s="17"/>
      <c r="G325" s="17"/>
      <c r="H325" s="17"/>
      <c r="I325" s="41"/>
      <c r="J325" s="57" t="s">
        <v>705</v>
      </c>
      <c r="K325" s="17"/>
    </row>
    <row r="326" spans="1:11" ht="24">
      <c r="A326" s="17"/>
      <c r="B326" s="17"/>
      <c r="C326" s="56" t="s">
        <v>700</v>
      </c>
      <c r="D326" s="21" t="s">
        <v>1323</v>
      </c>
      <c r="E326" s="17"/>
      <c r="F326" s="17"/>
      <c r="G326" s="17"/>
      <c r="H326" s="17"/>
      <c r="I326" s="41"/>
      <c r="J326" s="57" t="s">
        <v>703</v>
      </c>
      <c r="K326" s="17"/>
    </row>
    <row r="327" spans="1:11" ht="24">
      <c r="A327" s="18"/>
      <c r="B327" s="18"/>
      <c r="C327" s="63" t="s">
        <v>701</v>
      </c>
      <c r="D327" s="22"/>
      <c r="E327" s="18"/>
      <c r="F327" s="18"/>
      <c r="G327" s="18"/>
      <c r="H327" s="18"/>
      <c r="I327" s="42"/>
      <c r="J327" s="64" t="s">
        <v>706</v>
      </c>
      <c r="K327" s="18"/>
    </row>
    <row r="328" spans="1:11" ht="24">
      <c r="A328" s="28"/>
      <c r="B328" s="28"/>
      <c r="C328" s="74"/>
      <c r="D328" s="28"/>
      <c r="E328" s="28"/>
      <c r="F328" s="28"/>
      <c r="G328" s="28"/>
      <c r="H328" s="28"/>
      <c r="I328" s="65"/>
      <c r="J328" s="99"/>
      <c r="K328" s="28">
        <v>60</v>
      </c>
    </row>
    <row r="329" spans="1:11" ht="24">
      <c r="A329" s="5">
        <v>62</v>
      </c>
      <c r="B329" s="21" t="s">
        <v>660</v>
      </c>
      <c r="C329" s="56" t="s">
        <v>692</v>
      </c>
      <c r="D329" s="21" t="s">
        <v>689</v>
      </c>
      <c r="E329" s="96"/>
      <c r="F329" s="96"/>
      <c r="G329" s="96">
        <f>300*600</f>
        <v>180000</v>
      </c>
      <c r="H329" s="96">
        <f>300*600</f>
        <v>180000</v>
      </c>
      <c r="I329" s="21" t="s">
        <v>693</v>
      </c>
      <c r="J329" s="56" t="s">
        <v>696</v>
      </c>
      <c r="K329" s="21" t="s">
        <v>1077</v>
      </c>
    </row>
    <row r="330" spans="1:11" ht="24">
      <c r="A330" s="17"/>
      <c r="B330" s="21" t="s">
        <v>1009</v>
      </c>
      <c r="C330" s="56" t="s">
        <v>690</v>
      </c>
      <c r="D330" s="21" t="s">
        <v>669</v>
      </c>
      <c r="E330" s="24"/>
      <c r="F330" s="24"/>
      <c r="G330" s="24"/>
      <c r="H330" s="24"/>
      <c r="I330" s="21" t="s">
        <v>694</v>
      </c>
      <c r="J330" s="56" t="s">
        <v>695</v>
      </c>
      <c r="K330" s="21"/>
    </row>
    <row r="331" spans="1:11" ht="24">
      <c r="A331" s="17"/>
      <c r="B331" s="21" t="s">
        <v>685</v>
      </c>
      <c r="C331" s="56" t="s">
        <v>691</v>
      </c>
      <c r="D331" s="21" t="s">
        <v>1164</v>
      </c>
      <c r="E331" s="21"/>
      <c r="F331" s="21"/>
      <c r="G331" s="256"/>
      <c r="H331" s="21"/>
      <c r="I331" s="21"/>
      <c r="J331" s="56" t="s">
        <v>697</v>
      </c>
      <c r="K331" s="21"/>
    </row>
    <row r="332" spans="1:11" ht="24">
      <c r="A332" s="18"/>
      <c r="B332" s="21"/>
      <c r="C332" s="21"/>
      <c r="D332" s="21" t="s">
        <v>1166</v>
      </c>
      <c r="E332" s="21"/>
      <c r="F332" s="21"/>
      <c r="G332" s="21"/>
      <c r="H332" s="21"/>
      <c r="I332" s="21"/>
      <c r="J332" s="21" t="s">
        <v>698</v>
      </c>
      <c r="K332" s="21"/>
    </row>
    <row r="333" spans="1:11" ht="24">
      <c r="A333" s="14">
        <v>63</v>
      </c>
      <c r="B333" s="54" t="s">
        <v>675</v>
      </c>
      <c r="C333" s="54" t="s">
        <v>699</v>
      </c>
      <c r="D333" s="49" t="s">
        <v>672</v>
      </c>
      <c r="E333" s="174"/>
      <c r="F333" s="174">
        <v>140000</v>
      </c>
      <c r="G333" s="174">
        <v>140000</v>
      </c>
      <c r="H333" s="179"/>
      <c r="I333" s="54" t="s">
        <v>708</v>
      </c>
      <c r="J333" s="106" t="s">
        <v>707</v>
      </c>
      <c r="K333" s="54" t="s">
        <v>1077</v>
      </c>
    </row>
    <row r="334" spans="1:11" ht="24">
      <c r="A334" s="14"/>
      <c r="B334" s="56" t="s">
        <v>1350</v>
      </c>
      <c r="C334" s="56" t="s">
        <v>702</v>
      </c>
      <c r="D334" s="21" t="s">
        <v>1035</v>
      </c>
      <c r="E334" s="62"/>
      <c r="F334" s="62"/>
      <c r="G334" s="62"/>
      <c r="H334" s="62"/>
      <c r="I334" s="56" t="s">
        <v>719</v>
      </c>
      <c r="J334" s="57" t="s">
        <v>704</v>
      </c>
      <c r="K334" s="56"/>
    </row>
    <row r="335" spans="1:11" ht="24">
      <c r="A335" s="17"/>
      <c r="B335" s="17" t="s">
        <v>636</v>
      </c>
      <c r="C335" s="56" t="s">
        <v>703</v>
      </c>
      <c r="D335" s="21" t="s">
        <v>1322</v>
      </c>
      <c r="E335" s="17"/>
      <c r="F335" s="17"/>
      <c r="G335" s="17"/>
      <c r="H335" s="17"/>
      <c r="I335" s="41"/>
      <c r="J335" s="57" t="s">
        <v>705</v>
      </c>
      <c r="K335" s="17"/>
    </row>
    <row r="336" spans="1:11" ht="24">
      <c r="A336" s="17"/>
      <c r="B336" s="17" t="s">
        <v>684</v>
      </c>
      <c r="C336" s="56" t="s">
        <v>700</v>
      </c>
      <c r="D336" s="21" t="s">
        <v>1323</v>
      </c>
      <c r="E336" s="17"/>
      <c r="F336" s="17"/>
      <c r="G336" s="17"/>
      <c r="H336" s="17"/>
      <c r="I336" s="41"/>
      <c r="J336" s="57" t="s">
        <v>703</v>
      </c>
      <c r="K336" s="17"/>
    </row>
    <row r="337" spans="1:11" ht="24">
      <c r="A337" s="17"/>
      <c r="B337" s="18"/>
      <c r="C337" s="63" t="s">
        <v>701</v>
      </c>
      <c r="D337" s="22"/>
      <c r="E337" s="18"/>
      <c r="F337" s="18"/>
      <c r="G337" s="18"/>
      <c r="H337" s="18"/>
      <c r="I337" s="42"/>
      <c r="J337" s="64" t="s">
        <v>706</v>
      </c>
      <c r="K337" s="18"/>
    </row>
    <row r="338" spans="1:11" ht="24">
      <c r="A338" s="5">
        <v>64</v>
      </c>
      <c r="B338" s="16" t="s">
        <v>665</v>
      </c>
      <c r="C338" s="54" t="s">
        <v>699</v>
      </c>
      <c r="D338" s="16" t="s">
        <v>671</v>
      </c>
      <c r="E338" s="100">
        <f>5*200*550</f>
        <v>550000</v>
      </c>
      <c r="F338" s="100">
        <f t="shared" ref="F338:H338" si="12">5*200*550</f>
        <v>550000</v>
      </c>
      <c r="G338" s="100">
        <f t="shared" si="12"/>
        <v>550000</v>
      </c>
      <c r="H338" s="100">
        <f t="shared" si="12"/>
        <v>550000</v>
      </c>
      <c r="I338" s="171" t="s">
        <v>708</v>
      </c>
      <c r="J338" s="54" t="s">
        <v>707</v>
      </c>
      <c r="K338" s="61" t="s">
        <v>1077</v>
      </c>
    </row>
    <row r="339" spans="1:11" ht="24">
      <c r="A339" s="17"/>
      <c r="B339" s="17" t="s">
        <v>730</v>
      </c>
      <c r="C339" s="56" t="s">
        <v>731</v>
      </c>
      <c r="D339" s="17" t="s">
        <v>725</v>
      </c>
      <c r="E339" s="14"/>
      <c r="F339" s="24"/>
      <c r="G339" s="24"/>
      <c r="H339" s="24"/>
      <c r="I339" s="28" t="s">
        <v>719</v>
      </c>
      <c r="J339" s="56" t="s">
        <v>704</v>
      </c>
      <c r="K339" s="56"/>
    </row>
    <row r="340" spans="1:11" ht="24">
      <c r="A340" s="17"/>
      <c r="B340" s="17" t="s">
        <v>30</v>
      </c>
      <c r="C340" s="56" t="s">
        <v>732</v>
      </c>
      <c r="D340" s="17" t="s">
        <v>1048</v>
      </c>
      <c r="E340" s="17"/>
      <c r="F340" s="21"/>
      <c r="G340" s="21"/>
      <c r="H340" s="21"/>
      <c r="I340" s="65"/>
      <c r="J340" s="56" t="s">
        <v>733</v>
      </c>
      <c r="K340" s="56"/>
    </row>
    <row r="341" spans="1:11" ht="24">
      <c r="A341" s="17"/>
      <c r="B341" s="17"/>
      <c r="C341" s="17"/>
      <c r="D341" s="17" t="s">
        <v>1049</v>
      </c>
      <c r="E341" s="17"/>
      <c r="F341" s="21"/>
      <c r="G341" s="21"/>
      <c r="H341" s="21"/>
      <c r="I341" s="65"/>
      <c r="J341" s="56" t="s">
        <v>734</v>
      </c>
      <c r="K341" s="56"/>
    </row>
    <row r="342" spans="1:11" ht="24">
      <c r="A342" s="17"/>
      <c r="B342" s="17"/>
      <c r="C342" s="17"/>
      <c r="D342" s="17" t="s">
        <v>1208</v>
      </c>
      <c r="E342" s="17"/>
      <c r="F342" s="21"/>
      <c r="G342" s="21"/>
      <c r="H342" s="21"/>
      <c r="I342" s="65"/>
      <c r="J342" s="56"/>
      <c r="K342" s="56"/>
    </row>
    <row r="343" spans="1:11" ht="24">
      <c r="A343" s="18"/>
      <c r="B343" s="18"/>
      <c r="C343" s="18"/>
      <c r="D343" s="18" t="s">
        <v>1224</v>
      </c>
      <c r="E343" s="18"/>
      <c r="F343" s="22"/>
      <c r="G343" s="22"/>
      <c r="H343" s="22"/>
      <c r="I343" s="107"/>
      <c r="J343" s="42"/>
      <c r="K343" s="42"/>
    </row>
    <row r="344" spans="1:11" ht="24">
      <c r="A344" s="28"/>
      <c r="B344" s="28"/>
      <c r="C344" s="28"/>
      <c r="D344" s="28"/>
      <c r="E344" s="28"/>
      <c r="F344" s="28"/>
      <c r="G344" s="28"/>
      <c r="H344" s="28"/>
      <c r="I344" s="65"/>
      <c r="J344" s="65"/>
      <c r="K344" s="28">
        <v>61</v>
      </c>
    </row>
    <row r="345" spans="1:11" ht="24">
      <c r="A345" s="14">
        <v>65</v>
      </c>
      <c r="B345" s="57" t="s">
        <v>1228</v>
      </c>
      <c r="C345" s="56" t="s">
        <v>736</v>
      </c>
      <c r="D345" s="62" t="s">
        <v>713</v>
      </c>
      <c r="E345" s="256">
        <v>200000</v>
      </c>
      <c r="F345" s="21"/>
      <c r="G345" s="21"/>
      <c r="H345" s="21"/>
      <c r="I345" s="21" t="s">
        <v>740</v>
      </c>
      <c r="J345" s="51" t="s">
        <v>739</v>
      </c>
      <c r="K345" s="109" t="s">
        <v>1077</v>
      </c>
    </row>
    <row r="346" spans="1:11" ht="24">
      <c r="A346" s="18"/>
      <c r="B346" s="63"/>
      <c r="C346" s="63" t="s">
        <v>737</v>
      </c>
      <c r="D346" s="112"/>
      <c r="E346" s="46"/>
      <c r="F346" s="22"/>
      <c r="G346" s="22"/>
      <c r="H346" s="22"/>
      <c r="I346" s="111" t="s">
        <v>741</v>
      </c>
      <c r="J346" s="53" t="s">
        <v>738</v>
      </c>
      <c r="K346" s="53"/>
    </row>
    <row r="347" spans="1:11" ht="24">
      <c r="A347" s="5">
        <v>66</v>
      </c>
      <c r="B347" s="20" t="s">
        <v>1229</v>
      </c>
      <c r="C347" s="20" t="s">
        <v>1230</v>
      </c>
      <c r="D347" s="60" t="s">
        <v>1231</v>
      </c>
      <c r="E347" s="95">
        <v>200000</v>
      </c>
      <c r="F347" s="94">
        <v>200000</v>
      </c>
      <c r="G347" s="95">
        <v>200000</v>
      </c>
      <c r="H347" s="95">
        <v>200000</v>
      </c>
      <c r="I347" s="78" t="s">
        <v>1232</v>
      </c>
      <c r="J347" s="78" t="s">
        <v>1233</v>
      </c>
      <c r="K347" s="20" t="s">
        <v>1077</v>
      </c>
    </row>
    <row r="348" spans="1:11" ht="24">
      <c r="A348" s="17"/>
      <c r="B348" s="21" t="s">
        <v>1234</v>
      </c>
      <c r="C348" s="21" t="s">
        <v>1235</v>
      </c>
      <c r="D348" s="21"/>
      <c r="E348" s="21"/>
      <c r="F348" s="17"/>
      <c r="G348" s="21"/>
      <c r="H348" s="21"/>
      <c r="I348" s="35" t="s">
        <v>1236</v>
      </c>
      <c r="J348" s="35" t="s">
        <v>1237</v>
      </c>
      <c r="K348" s="21"/>
    </row>
    <row r="349" spans="1:11" ht="24">
      <c r="A349" s="17"/>
      <c r="B349" s="21" t="s">
        <v>1238</v>
      </c>
      <c r="C349" s="21" t="s">
        <v>1239</v>
      </c>
      <c r="D349" s="21"/>
      <c r="E349" s="256"/>
      <c r="F349" s="255"/>
      <c r="G349" s="256"/>
      <c r="H349" s="256"/>
      <c r="I349" s="257" t="s">
        <v>242</v>
      </c>
      <c r="J349" s="35" t="s">
        <v>1240</v>
      </c>
      <c r="K349" s="21"/>
    </row>
    <row r="350" spans="1:11" ht="24">
      <c r="A350" s="18"/>
      <c r="B350" s="22" t="s">
        <v>664</v>
      </c>
      <c r="C350" s="22" t="s">
        <v>1241</v>
      </c>
      <c r="D350" s="22"/>
      <c r="E350" s="46"/>
      <c r="F350" s="15"/>
      <c r="G350" s="46"/>
      <c r="H350" s="46"/>
      <c r="I350" s="258" t="s">
        <v>729</v>
      </c>
      <c r="J350" s="259"/>
      <c r="K350" s="98"/>
    </row>
    <row r="351" spans="1:11" ht="24">
      <c r="A351" s="5">
        <v>67</v>
      </c>
      <c r="B351" s="16" t="s">
        <v>1247</v>
      </c>
      <c r="C351" s="16" t="s">
        <v>1249</v>
      </c>
      <c r="D351" s="5" t="s">
        <v>659</v>
      </c>
      <c r="E351" s="263">
        <v>100000</v>
      </c>
      <c r="F351" s="5"/>
      <c r="G351" s="5"/>
      <c r="H351" s="5"/>
      <c r="I351" s="265" t="s">
        <v>1251</v>
      </c>
      <c r="J351" s="54" t="s">
        <v>1252</v>
      </c>
      <c r="K351" s="20" t="s">
        <v>1077</v>
      </c>
    </row>
    <row r="352" spans="1:11" ht="24">
      <c r="A352" s="17"/>
      <c r="B352" s="17" t="s">
        <v>1248</v>
      </c>
      <c r="C352" s="17" t="s">
        <v>1250</v>
      </c>
      <c r="D352" s="17"/>
      <c r="E352" s="14"/>
      <c r="F352" s="14"/>
      <c r="G352" s="14"/>
      <c r="H352" s="14"/>
      <c r="I352" s="264" t="s">
        <v>242</v>
      </c>
      <c r="J352" s="56" t="s">
        <v>1253</v>
      </c>
      <c r="K352" s="97"/>
    </row>
    <row r="353" spans="1:11" ht="24">
      <c r="A353" s="17"/>
      <c r="B353" s="17"/>
      <c r="C353" s="17"/>
      <c r="D353" s="17"/>
      <c r="E353" s="14"/>
      <c r="F353" s="14"/>
      <c r="G353" s="14"/>
      <c r="H353" s="14"/>
      <c r="I353" s="264"/>
      <c r="J353" s="32" t="s">
        <v>737</v>
      </c>
      <c r="K353" s="97"/>
    </row>
    <row r="354" spans="1:11" ht="24">
      <c r="A354" s="18"/>
      <c r="B354" s="18"/>
      <c r="C354" s="18"/>
      <c r="D354" s="18"/>
      <c r="E354" s="15"/>
      <c r="F354" s="15"/>
      <c r="G354" s="15"/>
      <c r="H354" s="15"/>
      <c r="I354" s="266"/>
      <c r="J354" s="205"/>
      <c r="K354" s="98"/>
    </row>
    <row r="355" spans="1:11" ht="24">
      <c r="A355" s="14">
        <v>68</v>
      </c>
      <c r="B355" s="17" t="s">
        <v>1363</v>
      </c>
      <c r="C355" s="49" t="s">
        <v>712</v>
      </c>
      <c r="D355" s="14" t="s">
        <v>1364</v>
      </c>
      <c r="E355" s="167">
        <v>100000</v>
      </c>
      <c r="F355" s="167">
        <v>100000</v>
      </c>
      <c r="G355" s="167">
        <v>100000</v>
      </c>
      <c r="H355" s="167">
        <v>100000</v>
      </c>
      <c r="I355" s="289" t="s">
        <v>1366</v>
      </c>
      <c r="J355" s="104" t="s">
        <v>724</v>
      </c>
      <c r="K355" s="20" t="s">
        <v>1077</v>
      </c>
    </row>
    <row r="356" spans="1:11" ht="24">
      <c r="A356" s="17"/>
      <c r="B356" s="17" t="s">
        <v>682</v>
      </c>
      <c r="C356" s="51" t="s">
        <v>710</v>
      </c>
      <c r="D356" s="17"/>
      <c r="E356" s="14"/>
      <c r="F356" s="14"/>
      <c r="G356" s="14"/>
      <c r="H356" s="14"/>
      <c r="I356" s="290" t="s">
        <v>1367</v>
      </c>
      <c r="J356" s="104" t="s">
        <v>714</v>
      </c>
      <c r="K356" s="97"/>
    </row>
    <row r="357" spans="1:11" ht="24">
      <c r="A357" s="17"/>
      <c r="B357" s="17"/>
      <c r="C357" s="51" t="s">
        <v>711</v>
      </c>
      <c r="D357" s="17"/>
      <c r="E357" s="14"/>
      <c r="F357" s="14"/>
      <c r="G357" s="14"/>
      <c r="H357" s="14"/>
      <c r="I357" s="290"/>
      <c r="J357" s="104" t="s">
        <v>715</v>
      </c>
      <c r="K357" s="97"/>
    </row>
    <row r="358" spans="1:11" ht="24">
      <c r="A358" s="18"/>
      <c r="B358" s="18"/>
      <c r="C358" s="18"/>
      <c r="D358" s="18"/>
      <c r="E358" s="15"/>
      <c r="F358" s="15"/>
      <c r="G358" s="15"/>
      <c r="H358" s="15"/>
      <c r="I358" s="291"/>
      <c r="J358" s="105" t="s">
        <v>716</v>
      </c>
      <c r="K358" s="98"/>
    </row>
    <row r="359" spans="1:11" ht="24">
      <c r="A359" s="196" t="s">
        <v>969</v>
      </c>
      <c r="B359" s="196" t="s">
        <v>1365</v>
      </c>
      <c r="C359" s="196"/>
      <c r="D359" s="196"/>
      <c r="E359" s="271">
        <f>SUM(E13:E358)</f>
        <v>4411125</v>
      </c>
      <c r="F359" s="271">
        <f>SUM(F13:F358)</f>
        <v>7615000</v>
      </c>
      <c r="G359" s="271">
        <f>SUM(G13:G358)</f>
        <v>6263000</v>
      </c>
      <c r="H359" s="271">
        <f>SUM(H13:H358)</f>
        <v>6882500</v>
      </c>
      <c r="I359" s="42"/>
      <c r="J359" s="42"/>
      <c r="K359" s="42"/>
    </row>
    <row r="360" spans="1:11" ht="24">
      <c r="A360" s="1"/>
      <c r="B360" s="1"/>
      <c r="C360" s="1"/>
      <c r="D360" s="1"/>
      <c r="E360" s="1"/>
      <c r="F360" s="1"/>
      <c r="G360" s="1"/>
      <c r="H360" s="1"/>
      <c r="K360" s="1">
        <v>62</v>
      </c>
    </row>
    <row r="361" spans="1:11" ht="24">
      <c r="A361" s="1"/>
      <c r="B361" s="1"/>
      <c r="C361" s="1"/>
      <c r="D361" s="163" t="s">
        <v>1245</v>
      </c>
      <c r="E361" s="1">
        <v>26</v>
      </c>
      <c r="F361" s="1">
        <v>32</v>
      </c>
      <c r="G361" s="1">
        <v>30</v>
      </c>
      <c r="H361" s="1">
        <v>27</v>
      </c>
    </row>
    <row r="362" spans="1:11" ht="24">
      <c r="A362" s="1"/>
      <c r="B362" s="1"/>
      <c r="C362" s="1"/>
      <c r="D362" s="163" t="s">
        <v>1246</v>
      </c>
      <c r="E362" s="1">
        <f>'03ยุทธศาสตร์ 1.1 '!E57</f>
        <v>2</v>
      </c>
      <c r="F362" s="1">
        <f>'03ยุทธศาสตร์ 1.1 '!F57</f>
        <v>1</v>
      </c>
      <c r="G362" s="1">
        <f>'03ยุทธศาสตร์ 1.1 '!G57</f>
        <v>1</v>
      </c>
      <c r="H362" s="1">
        <f>'03ยุทธศาสตร์ 1.1 '!H57</f>
        <v>1</v>
      </c>
    </row>
    <row r="363" spans="1:11" ht="24">
      <c r="A363" s="1"/>
      <c r="B363" s="1"/>
      <c r="C363" s="1"/>
      <c r="D363" s="260" t="s">
        <v>1242</v>
      </c>
      <c r="E363" s="10">
        <f>E361+E362</f>
        <v>28</v>
      </c>
      <c r="F363" s="10">
        <f t="shared" ref="F363:H363" si="13">F361+F362</f>
        <v>33</v>
      </c>
      <c r="G363" s="10">
        <f t="shared" si="13"/>
        <v>31</v>
      </c>
      <c r="H363" s="10">
        <f t="shared" si="13"/>
        <v>28</v>
      </c>
    </row>
    <row r="364" spans="1:11" ht="24">
      <c r="A364" s="1"/>
      <c r="B364" s="1"/>
      <c r="C364" s="1"/>
      <c r="D364" s="163" t="s">
        <v>1244</v>
      </c>
      <c r="E364" s="7">
        <f>'03ยุทธศาสตร์ 1.1 '!E51</f>
        <v>8061000</v>
      </c>
      <c r="F364" s="7">
        <f>'03ยุทธศาสตร์ 1.1 '!F51</f>
        <v>3811800</v>
      </c>
      <c r="G364" s="7">
        <f>'03ยุทธศาสตร์ 1.1 '!G51</f>
        <v>2500000</v>
      </c>
      <c r="H364" s="7">
        <f>'03ยุทธศาสตร์ 1.1 '!H51</f>
        <v>3000000</v>
      </c>
    </row>
    <row r="365" spans="1:11" ht="24">
      <c r="A365" s="1"/>
      <c r="B365" s="1"/>
      <c r="C365" s="1"/>
      <c r="D365" s="260" t="s">
        <v>1243</v>
      </c>
      <c r="E365" s="261">
        <f>E359+E364</f>
        <v>12472125</v>
      </c>
      <c r="F365" s="261">
        <f>F359+F364</f>
        <v>11426800</v>
      </c>
      <c r="G365" s="261">
        <f>G359+G364</f>
        <v>8763000</v>
      </c>
      <c r="H365" s="261">
        <f>H359+H364</f>
        <v>9882500</v>
      </c>
    </row>
    <row r="366" spans="1:11" ht="24">
      <c r="A366" s="1"/>
      <c r="B366" s="1"/>
      <c r="C366" s="1"/>
      <c r="D366" s="1"/>
      <c r="E366" s="1"/>
      <c r="F366" s="1"/>
      <c r="G366" s="1"/>
      <c r="H366" s="1"/>
    </row>
    <row r="367" spans="1:11" ht="24">
      <c r="A367" s="1"/>
      <c r="B367" s="1"/>
      <c r="C367" s="1"/>
      <c r="D367" s="1"/>
      <c r="E367" s="1"/>
      <c r="F367" s="1"/>
      <c r="G367" s="1"/>
      <c r="H367" s="1"/>
    </row>
    <row r="368" spans="1:11" ht="24">
      <c r="A368" s="1"/>
      <c r="B368" s="1"/>
      <c r="C368" s="1"/>
      <c r="D368" s="1"/>
      <c r="E368" s="1"/>
      <c r="F368" s="1"/>
      <c r="G368" s="1"/>
      <c r="H368" s="1"/>
    </row>
    <row r="369" spans="1:8" ht="24">
      <c r="A369" s="1"/>
      <c r="B369" s="1"/>
      <c r="C369" s="1"/>
      <c r="D369" s="1"/>
      <c r="E369" s="1"/>
      <c r="F369" s="1"/>
      <c r="G369" s="1"/>
      <c r="H369" s="1"/>
    </row>
    <row r="370" spans="1:8" ht="24">
      <c r="A370" s="1"/>
      <c r="B370" s="1"/>
      <c r="C370" s="1"/>
      <c r="D370" s="1"/>
      <c r="E370" s="1"/>
      <c r="F370" s="1"/>
      <c r="G370" s="1"/>
      <c r="H370" s="1"/>
    </row>
    <row r="371" spans="1:8" ht="24">
      <c r="A371" s="1"/>
      <c r="B371" s="1"/>
      <c r="C371" s="1"/>
      <c r="D371" s="1"/>
      <c r="E371" s="1"/>
      <c r="F371" s="1"/>
      <c r="G371" s="1"/>
      <c r="H371" s="1"/>
    </row>
    <row r="372" spans="1:8" ht="24">
      <c r="A372" s="1"/>
      <c r="B372" s="1"/>
      <c r="C372" s="1"/>
      <c r="D372" s="1"/>
      <c r="E372" s="1"/>
      <c r="F372" s="1"/>
      <c r="G372" s="1"/>
      <c r="H372" s="1"/>
    </row>
    <row r="373" spans="1:8" ht="24">
      <c r="A373" s="1"/>
      <c r="B373" s="1"/>
      <c r="C373" s="1"/>
      <c r="D373" s="1"/>
      <c r="E373" s="1"/>
      <c r="F373" s="1"/>
      <c r="G373" s="1"/>
      <c r="H373" s="1"/>
    </row>
    <row r="374" spans="1:8" ht="24">
      <c r="A374" s="1"/>
      <c r="B374" s="1"/>
      <c r="C374" s="1"/>
      <c r="D374" s="1"/>
      <c r="E374" s="1"/>
      <c r="F374" s="1"/>
      <c r="G374" s="1"/>
      <c r="H374" s="1"/>
    </row>
    <row r="375" spans="1:8" ht="24">
      <c r="A375" s="1"/>
      <c r="B375" s="1"/>
      <c r="C375" s="1"/>
      <c r="D375" s="1"/>
      <c r="E375" s="1"/>
      <c r="F375" s="1"/>
      <c r="G375" s="1"/>
      <c r="H375" s="1"/>
    </row>
    <row r="376" spans="1:8" ht="24">
      <c r="A376" s="1"/>
      <c r="B376" s="1"/>
      <c r="C376" s="1"/>
      <c r="D376" s="1"/>
      <c r="E376" s="1"/>
      <c r="F376" s="1"/>
      <c r="G376" s="1"/>
      <c r="H376" s="1"/>
    </row>
    <row r="377" spans="1:8" ht="24">
      <c r="A377" s="1"/>
      <c r="B377" s="1"/>
      <c r="C377" s="1"/>
      <c r="D377" s="1"/>
      <c r="E377" s="1"/>
      <c r="F377" s="1"/>
      <c r="G377" s="1"/>
      <c r="H377" s="1"/>
    </row>
    <row r="378" spans="1:8" ht="24">
      <c r="A378" s="1"/>
      <c r="B378" s="1"/>
      <c r="C378" s="1"/>
      <c r="D378" s="1"/>
      <c r="E378" s="1"/>
      <c r="F378" s="1"/>
      <c r="G378" s="1"/>
      <c r="H378" s="1"/>
    </row>
    <row r="379" spans="1:8" ht="24">
      <c r="A379" s="1"/>
      <c r="B379" s="1"/>
      <c r="C379" s="1"/>
      <c r="D379" s="1"/>
      <c r="E379" s="1"/>
      <c r="F379" s="1"/>
      <c r="G379" s="1"/>
      <c r="H379" s="1"/>
    </row>
    <row r="380" spans="1:8" ht="24">
      <c r="A380" s="1"/>
      <c r="B380" s="1"/>
      <c r="C380" s="1"/>
      <c r="D380" s="1"/>
      <c r="E380" s="1"/>
      <c r="F380" s="1"/>
      <c r="G380" s="1"/>
      <c r="H380" s="1"/>
    </row>
    <row r="381" spans="1:8" ht="24">
      <c r="A381" s="1"/>
      <c r="B381" s="1"/>
      <c r="C381" s="1"/>
      <c r="D381" s="1"/>
      <c r="E381" s="1"/>
      <c r="F381" s="1"/>
      <c r="G381" s="1"/>
      <c r="H381" s="1"/>
    </row>
    <row r="382" spans="1:8" ht="24">
      <c r="A382" s="1"/>
      <c r="B382" s="1"/>
      <c r="C382" s="1"/>
      <c r="D382" s="1"/>
      <c r="E382" s="1"/>
      <c r="F382" s="1"/>
      <c r="G382" s="1"/>
      <c r="H382" s="1"/>
    </row>
    <row r="383" spans="1:8" ht="24">
      <c r="A383" s="1"/>
      <c r="B383" s="1"/>
      <c r="C383" s="1"/>
      <c r="D383" s="1"/>
      <c r="E383" s="1"/>
      <c r="F383" s="1"/>
      <c r="G383" s="1"/>
      <c r="H383" s="1"/>
    </row>
    <row r="384" spans="1:8" ht="24">
      <c r="A384" s="1"/>
      <c r="B384" s="1"/>
      <c r="C384" s="1"/>
      <c r="D384" s="1"/>
      <c r="E384" s="1"/>
      <c r="F384" s="1"/>
      <c r="G384" s="1"/>
      <c r="H384" s="1"/>
    </row>
    <row r="385" spans="1:8" ht="24">
      <c r="A385" s="1"/>
      <c r="B385" s="1"/>
      <c r="C385" s="1"/>
      <c r="D385" s="1"/>
      <c r="E385" s="1"/>
      <c r="F385" s="1"/>
      <c r="G385" s="1"/>
      <c r="H385" s="1"/>
    </row>
    <row r="386" spans="1:8" ht="24">
      <c r="A386" s="1"/>
      <c r="B386" s="1"/>
      <c r="C386" s="1"/>
      <c r="D386" s="1"/>
      <c r="E386" s="1"/>
      <c r="F386" s="1"/>
      <c r="G386" s="1"/>
      <c r="H386" s="1"/>
    </row>
    <row r="387" spans="1:8" ht="24">
      <c r="A387" s="1"/>
      <c r="B387" s="1"/>
      <c r="C387" s="1"/>
      <c r="D387" s="1"/>
      <c r="E387" s="1"/>
      <c r="F387" s="1"/>
      <c r="G387" s="1"/>
      <c r="H387" s="1"/>
    </row>
    <row r="388" spans="1:8" ht="24">
      <c r="A388" s="1"/>
      <c r="B388" s="1"/>
      <c r="C388" s="1"/>
      <c r="D388" s="1"/>
      <c r="E388" s="1"/>
      <c r="F388" s="1"/>
      <c r="G388" s="1"/>
      <c r="H388" s="1"/>
    </row>
    <row r="389" spans="1:8" ht="24">
      <c r="A389" s="1"/>
      <c r="B389" s="1"/>
      <c r="C389" s="1"/>
      <c r="D389" s="1"/>
      <c r="E389" s="1"/>
      <c r="F389" s="1"/>
      <c r="G389" s="1"/>
      <c r="H389" s="1"/>
    </row>
    <row r="390" spans="1:8" ht="24">
      <c r="A390" s="1"/>
      <c r="B390" s="1"/>
      <c r="C390" s="1"/>
      <c r="D390" s="1"/>
      <c r="E390" s="1"/>
      <c r="F390" s="1"/>
      <c r="G390" s="1"/>
      <c r="H390" s="1"/>
    </row>
    <row r="391" spans="1:8" ht="24">
      <c r="A391" s="1"/>
      <c r="B391" s="1"/>
      <c r="C391" s="1"/>
      <c r="D391" s="1"/>
      <c r="E391" s="1"/>
      <c r="F391" s="1"/>
      <c r="G391" s="1"/>
      <c r="H391" s="1"/>
    </row>
    <row r="392" spans="1:8" ht="24">
      <c r="A392" s="1"/>
      <c r="B392" s="1"/>
      <c r="C392" s="1"/>
      <c r="D392" s="1"/>
      <c r="E392" s="1"/>
      <c r="F392" s="1"/>
      <c r="G392" s="1"/>
      <c r="H392" s="1"/>
    </row>
    <row r="393" spans="1:8" ht="24">
      <c r="A393" s="1"/>
      <c r="B393" s="1"/>
      <c r="C393" s="1"/>
      <c r="D393" s="1"/>
      <c r="E393" s="1"/>
      <c r="F393" s="1"/>
      <c r="G393" s="1"/>
      <c r="H393" s="1"/>
    </row>
    <row r="394" spans="1:8" ht="24">
      <c r="A394" s="1"/>
      <c r="B394" s="1"/>
      <c r="C394" s="1"/>
      <c r="D394" s="1"/>
      <c r="E394" s="1"/>
      <c r="F394" s="1"/>
      <c r="G394" s="1"/>
      <c r="H394" s="1"/>
    </row>
    <row r="395" spans="1:8" ht="24">
      <c r="A395" s="1"/>
      <c r="B395" s="1"/>
      <c r="C395" s="1"/>
      <c r="D395" s="1"/>
      <c r="E395" s="1"/>
      <c r="F395" s="1"/>
      <c r="G395" s="1"/>
      <c r="H395" s="1"/>
    </row>
    <row r="396" spans="1:8" ht="24">
      <c r="A396" s="1"/>
      <c r="B396" s="1"/>
      <c r="C396" s="1"/>
      <c r="D396" s="1"/>
      <c r="E396" s="1"/>
      <c r="F396" s="1"/>
      <c r="G396" s="1"/>
      <c r="H396" s="1"/>
    </row>
    <row r="397" spans="1:8" ht="24">
      <c r="A397" s="1"/>
      <c r="B397" s="1"/>
      <c r="C397" s="1"/>
      <c r="D397" s="1"/>
      <c r="E397" s="1"/>
      <c r="F397" s="1"/>
      <c r="G397" s="1"/>
      <c r="H397" s="1"/>
    </row>
    <row r="398" spans="1:8" ht="24">
      <c r="A398" s="1"/>
      <c r="B398" s="1"/>
      <c r="C398" s="1"/>
      <c r="D398" s="1"/>
      <c r="E398" s="1"/>
      <c r="F398" s="1"/>
      <c r="G398" s="1"/>
      <c r="H398" s="1"/>
    </row>
    <row r="399" spans="1:8" ht="24">
      <c r="A399" s="1"/>
      <c r="B399" s="1"/>
      <c r="C399" s="1"/>
      <c r="D399" s="1"/>
      <c r="E399" s="1"/>
      <c r="F399" s="1"/>
      <c r="G399" s="1"/>
      <c r="H399" s="1"/>
    </row>
    <row r="400" spans="1:8" ht="24">
      <c r="A400" s="1"/>
      <c r="B400" s="1"/>
      <c r="C400" s="1"/>
      <c r="D400" s="1"/>
      <c r="E400" s="1"/>
      <c r="F400" s="1"/>
      <c r="G400" s="1"/>
      <c r="H400" s="1"/>
    </row>
    <row r="401" spans="1:8" ht="24">
      <c r="A401" s="1"/>
      <c r="B401" s="1"/>
      <c r="C401" s="1"/>
      <c r="D401" s="1"/>
      <c r="E401" s="1"/>
      <c r="F401" s="1"/>
      <c r="G401" s="1"/>
      <c r="H401" s="1"/>
    </row>
    <row r="402" spans="1:8" ht="24">
      <c r="A402" s="1"/>
      <c r="B402" s="1"/>
      <c r="C402" s="1"/>
      <c r="D402" s="1"/>
      <c r="E402" s="1"/>
      <c r="F402" s="1"/>
      <c r="G402" s="1"/>
      <c r="H402" s="1"/>
    </row>
    <row r="403" spans="1:8" ht="24">
      <c r="A403" s="1"/>
      <c r="B403" s="1"/>
      <c r="C403" s="1"/>
      <c r="D403" s="1"/>
      <c r="E403" s="1"/>
      <c r="F403" s="1"/>
      <c r="G403" s="1"/>
      <c r="H403" s="1"/>
    </row>
    <row r="404" spans="1:8" ht="24">
      <c r="A404" s="1"/>
      <c r="B404" s="1"/>
      <c r="C404" s="1"/>
      <c r="D404" s="1"/>
      <c r="E404" s="1"/>
      <c r="F404" s="1"/>
      <c r="G404" s="1"/>
      <c r="H404" s="1"/>
    </row>
    <row r="405" spans="1:8" ht="24">
      <c r="A405" s="1"/>
      <c r="B405" s="1"/>
      <c r="C405" s="1"/>
      <c r="D405" s="1"/>
      <c r="E405" s="1"/>
      <c r="F405" s="1"/>
      <c r="G405" s="1"/>
      <c r="H405" s="1"/>
    </row>
    <row r="406" spans="1:8" ht="24">
      <c r="A406" s="1"/>
      <c r="B406" s="1"/>
      <c r="C406" s="1"/>
      <c r="D406" s="1"/>
      <c r="E406" s="1"/>
      <c r="F406" s="1"/>
      <c r="G406" s="1"/>
      <c r="H406" s="1"/>
    </row>
    <row r="407" spans="1:8" ht="24">
      <c r="A407" s="1"/>
      <c r="B407" s="1"/>
      <c r="C407" s="1"/>
      <c r="D407" s="1"/>
      <c r="E407" s="1"/>
      <c r="F407" s="1"/>
      <c r="G407" s="1"/>
      <c r="H407" s="1"/>
    </row>
    <row r="408" spans="1:8" ht="24">
      <c r="A408" s="1"/>
      <c r="B408" s="1"/>
      <c r="C408" s="1"/>
      <c r="D408" s="1"/>
      <c r="E408" s="1"/>
      <c r="F408" s="1"/>
      <c r="G408" s="1"/>
      <c r="H408" s="1"/>
    </row>
    <row r="409" spans="1:8" ht="24">
      <c r="A409" s="1"/>
      <c r="B409" s="1"/>
      <c r="C409" s="1"/>
      <c r="D409" s="1"/>
      <c r="E409" s="1"/>
      <c r="F409" s="1"/>
      <c r="G409" s="1"/>
      <c r="H409" s="1"/>
    </row>
    <row r="410" spans="1:8" ht="24">
      <c r="A410" s="1"/>
      <c r="B410" s="1"/>
      <c r="C410" s="1"/>
      <c r="D410" s="1"/>
      <c r="E410" s="1"/>
      <c r="F410" s="1"/>
      <c r="G410" s="1"/>
      <c r="H410" s="1"/>
    </row>
    <row r="411" spans="1:8" ht="24">
      <c r="A411" s="1"/>
      <c r="B411" s="1"/>
      <c r="C411" s="1"/>
      <c r="D411" s="1"/>
      <c r="E411" s="1"/>
      <c r="F411" s="1"/>
      <c r="G411" s="1"/>
      <c r="H411" s="1"/>
    </row>
    <row r="412" spans="1:8" ht="24">
      <c r="A412" s="1"/>
      <c r="B412" s="1"/>
      <c r="C412" s="1"/>
      <c r="D412" s="1"/>
      <c r="E412" s="1"/>
      <c r="F412" s="1"/>
      <c r="G412" s="1"/>
      <c r="H412" s="1"/>
    </row>
    <row r="413" spans="1:8" ht="24">
      <c r="A413" s="1"/>
      <c r="B413" s="1"/>
      <c r="C413" s="1"/>
      <c r="D413" s="1"/>
      <c r="E413" s="1"/>
      <c r="F413" s="1"/>
      <c r="G413" s="1"/>
      <c r="H413" s="1"/>
    </row>
    <row r="414" spans="1:8" ht="24">
      <c r="A414" s="1"/>
      <c r="B414" s="1"/>
      <c r="C414" s="1"/>
      <c r="D414" s="1"/>
      <c r="E414" s="1"/>
      <c r="F414" s="1"/>
      <c r="G414" s="1"/>
      <c r="H414" s="1"/>
    </row>
    <row r="415" spans="1:8" ht="24">
      <c r="A415" s="1"/>
      <c r="B415" s="1"/>
      <c r="C415" s="1"/>
      <c r="D415" s="1"/>
      <c r="E415" s="1"/>
      <c r="F415" s="1"/>
      <c r="G415" s="1"/>
      <c r="H415" s="1"/>
    </row>
    <row r="416" spans="1:8" ht="24">
      <c r="A416" s="1"/>
      <c r="B416" s="1"/>
      <c r="C416" s="1"/>
      <c r="D416" s="1"/>
      <c r="E416" s="1"/>
      <c r="F416" s="1"/>
      <c r="G416" s="1"/>
      <c r="H416" s="1"/>
    </row>
    <row r="417" spans="1:8" ht="24">
      <c r="A417" s="1"/>
      <c r="B417" s="1"/>
      <c r="C417" s="1"/>
      <c r="D417" s="1"/>
      <c r="E417" s="1"/>
      <c r="F417" s="1"/>
      <c r="G417" s="1"/>
      <c r="H417" s="1"/>
    </row>
    <row r="418" spans="1:8" ht="24">
      <c r="A418" s="1"/>
      <c r="B418" s="1"/>
      <c r="C418" s="1"/>
      <c r="D418" s="1"/>
      <c r="E418" s="1"/>
      <c r="F418" s="1"/>
      <c r="G418" s="1"/>
      <c r="H418" s="1"/>
    </row>
    <row r="419" spans="1:8" ht="24">
      <c r="A419" s="1"/>
      <c r="B419" s="1"/>
      <c r="C419" s="1"/>
      <c r="D419" s="1"/>
      <c r="E419" s="1"/>
      <c r="F419" s="1"/>
      <c r="G419" s="1"/>
      <c r="H419" s="1"/>
    </row>
    <row r="420" spans="1:8" ht="24">
      <c r="A420" s="1"/>
      <c r="B420" s="1"/>
      <c r="C420" s="1"/>
      <c r="D420" s="1"/>
      <c r="E420" s="1"/>
      <c r="F420" s="1"/>
      <c r="G420" s="1"/>
      <c r="H420" s="1"/>
    </row>
    <row r="421" spans="1:8" ht="24">
      <c r="A421" s="1"/>
      <c r="B421" s="1"/>
      <c r="C421" s="1"/>
      <c r="D421" s="1"/>
      <c r="E421" s="1"/>
      <c r="F421" s="1"/>
      <c r="G421" s="1"/>
      <c r="H421" s="1"/>
    </row>
    <row r="422" spans="1:8" ht="24">
      <c r="A422" s="1"/>
      <c r="B422" s="1"/>
      <c r="C422" s="1"/>
      <c r="D422" s="1"/>
      <c r="E422" s="1"/>
      <c r="F422" s="1"/>
      <c r="G422" s="1"/>
      <c r="H422" s="1"/>
    </row>
    <row r="423" spans="1:8" ht="24">
      <c r="A423" s="1"/>
      <c r="B423" s="1"/>
      <c r="C423" s="1"/>
      <c r="D423" s="1"/>
      <c r="E423" s="1"/>
      <c r="F423" s="1"/>
      <c r="G423" s="1"/>
      <c r="H423" s="1"/>
    </row>
    <row r="424" spans="1:8" ht="24">
      <c r="A424" s="1"/>
      <c r="B424" s="1"/>
      <c r="C424" s="1"/>
      <c r="D424" s="1"/>
      <c r="E424" s="1"/>
      <c r="F424" s="1"/>
      <c r="G424" s="1"/>
      <c r="H424" s="1"/>
    </row>
    <row r="425" spans="1:8" ht="24">
      <c r="A425" s="1"/>
      <c r="B425" s="1"/>
      <c r="C425" s="1"/>
      <c r="D425" s="1"/>
      <c r="E425" s="1"/>
      <c r="F425" s="1"/>
      <c r="G425" s="1"/>
      <c r="H425" s="1"/>
    </row>
    <row r="426" spans="1:8" ht="24">
      <c r="A426" s="1"/>
      <c r="B426" s="1"/>
      <c r="C426" s="1"/>
      <c r="D426" s="1"/>
      <c r="E426" s="1"/>
      <c r="F426" s="1"/>
      <c r="G426" s="1"/>
      <c r="H426" s="1"/>
    </row>
    <row r="427" spans="1:8" ht="24">
      <c r="A427" s="1"/>
      <c r="B427" s="1"/>
      <c r="C427" s="1"/>
      <c r="D427" s="1"/>
      <c r="E427" s="1"/>
      <c r="F427" s="1"/>
      <c r="G427" s="1"/>
      <c r="H427" s="1"/>
    </row>
    <row r="428" spans="1:8" ht="24">
      <c r="A428" s="1"/>
      <c r="B428" s="1"/>
      <c r="C428" s="1"/>
      <c r="D428" s="1"/>
      <c r="E428" s="1"/>
      <c r="F428" s="1"/>
      <c r="G428" s="1"/>
      <c r="H428" s="1"/>
    </row>
    <row r="429" spans="1:8" ht="24">
      <c r="A429" s="1"/>
      <c r="B429" s="1"/>
      <c r="C429" s="1"/>
      <c r="D429" s="1"/>
      <c r="E429" s="1"/>
      <c r="F429" s="1"/>
      <c r="G429" s="1"/>
      <c r="H429" s="1"/>
    </row>
    <row r="430" spans="1:8" ht="24">
      <c r="A430" s="1"/>
      <c r="B430" s="1"/>
      <c r="C430" s="1"/>
      <c r="D430" s="1"/>
      <c r="E430" s="1"/>
      <c r="F430" s="1"/>
      <c r="G430" s="1"/>
      <c r="H430" s="1"/>
    </row>
    <row r="431" spans="1:8" ht="24">
      <c r="A431" s="1"/>
      <c r="B431" s="1"/>
      <c r="C431" s="1"/>
      <c r="D431" s="1"/>
      <c r="E431" s="1"/>
      <c r="F431" s="1"/>
      <c r="G431" s="1"/>
      <c r="H431" s="1"/>
    </row>
    <row r="432" spans="1:8" ht="24">
      <c r="A432" s="1"/>
      <c r="B432" s="1"/>
      <c r="C432" s="1"/>
      <c r="D432" s="1"/>
      <c r="E432" s="1"/>
      <c r="F432" s="1"/>
      <c r="G432" s="1"/>
      <c r="H432" s="1"/>
    </row>
    <row r="433" spans="1:8" ht="24">
      <c r="A433" s="1"/>
      <c r="B433" s="1"/>
      <c r="C433" s="1"/>
      <c r="D433" s="1"/>
      <c r="E433" s="1"/>
      <c r="F433" s="1"/>
      <c r="G433" s="1"/>
      <c r="H433" s="1"/>
    </row>
    <row r="434" spans="1:8" ht="24">
      <c r="A434" s="1"/>
      <c r="B434" s="1"/>
      <c r="C434" s="1"/>
      <c r="D434" s="1"/>
      <c r="E434" s="1"/>
      <c r="F434" s="1"/>
      <c r="G434" s="1"/>
      <c r="H434" s="1"/>
    </row>
    <row r="435" spans="1:8" ht="24">
      <c r="A435" s="1"/>
      <c r="B435" s="1"/>
      <c r="C435" s="1"/>
      <c r="D435" s="1"/>
      <c r="E435" s="1"/>
      <c r="F435" s="1"/>
      <c r="G435" s="1"/>
      <c r="H435" s="1"/>
    </row>
    <row r="436" spans="1:8" ht="24">
      <c r="A436" s="1"/>
      <c r="B436" s="1"/>
      <c r="C436" s="1"/>
      <c r="D436" s="1"/>
      <c r="E436" s="1"/>
      <c r="F436" s="1"/>
      <c r="G436" s="1"/>
      <c r="H436" s="1"/>
    </row>
    <row r="437" spans="1:8" ht="24">
      <c r="A437" s="1"/>
      <c r="B437" s="1"/>
      <c r="C437" s="1"/>
      <c r="D437" s="1"/>
      <c r="E437" s="1"/>
      <c r="F437" s="1"/>
      <c r="G437" s="1"/>
      <c r="H437" s="1"/>
    </row>
    <row r="438" spans="1:8" ht="24">
      <c r="A438" s="1"/>
      <c r="B438" s="1"/>
      <c r="C438" s="1"/>
      <c r="D438" s="1"/>
      <c r="E438" s="1"/>
      <c r="F438" s="1"/>
      <c r="G438" s="1"/>
      <c r="H438" s="1"/>
    </row>
    <row r="439" spans="1:8" ht="24">
      <c r="A439" s="1"/>
      <c r="B439" s="1"/>
      <c r="C439" s="1"/>
      <c r="D439" s="1"/>
      <c r="E439" s="1"/>
      <c r="F439" s="1"/>
      <c r="G439" s="1"/>
      <c r="H439" s="1"/>
    </row>
    <row r="440" spans="1:8" ht="24">
      <c r="A440" s="1"/>
      <c r="B440" s="1"/>
      <c r="C440" s="1"/>
      <c r="D440" s="1"/>
      <c r="E440" s="1"/>
      <c r="F440" s="1"/>
      <c r="G440" s="1"/>
      <c r="H440" s="1"/>
    </row>
    <row r="441" spans="1:8" ht="24">
      <c r="A441" s="1"/>
      <c r="B441" s="1"/>
      <c r="C441" s="1"/>
      <c r="D441" s="1"/>
      <c r="E441" s="1"/>
      <c r="F441" s="1"/>
      <c r="G441" s="1"/>
      <c r="H441" s="1"/>
    </row>
    <row r="442" spans="1:8" ht="24">
      <c r="A442" s="1"/>
      <c r="B442" s="1"/>
      <c r="C442" s="1"/>
      <c r="D442" s="1"/>
      <c r="E442" s="1"/>
      <c r="F442" s="1"/>
      <c r="G442" s="1"/>
      <c r="H442" s="1"/>
    </row>
    <row r="443" spans="1:8" ht="24">
      <c r="A443" s="1"/>
      <c r="B443" s="1"/>
      <c r="C443" s="1"/>
      <c r="D443" s="1"/>
      <c r="E443" s="1"/>
      <c r="F443" s="1"/>
      <c r="G443" s="1"/>
      <c r="H443" s="1"/>
    </row>
    <row r="444" spans="1:8" ht="24">
      <c r="A444" s="1"/>
      <c r="B444" s="1"/>
      <c r="C444" s="1"/>
      <c r="D444" s="1"/>
      <c r="E444" s="1"/>
      <c r="F444" s="1"/>
      <c r="G444" s="1"/>
      <c r="H444" s="1"/>
    </row>
    <row r="445" spans="1:8" ht="24">
      <c r="A445" s="1"/>
      <c r="B445" s="1"/>
      <c r="C445" s="1"/>
      <c r="D445" s="1"/>
      <c r="E445" s="1"/>
      <c r="F445" s="1"/>
      <c r="G445" s="1"/>
      <c r="H445" s="1"/>
    </row>
    <row r="446" spans="1:8" ht="24">
      <c r="A446" s="1"/>
      <c r="B446" s="1"/>
      <c r="C446" s="1"/>
      <c r="D446" s="1"/>
      <c r="E446" s="1"/>
      <c r="F446" s="1"/>
      <c r="G446" s="1"/>
      <c r="H446" s="1"/>
    </row>
    <row r="447" spans="1:8" ht="24">
      <c r="A447" s="1"/>
      <c r="B447" s="1"/>
      <c r="C447" s="1"/>
      <c r="D447" s="1"/>
      <c r="E447" s="1"/>
      <c r="F447" s="1"/>
      <c r="G447" s="1"/>
      <c r="H447" s="1"/>
    </row>
    <row r="448" spans="1:8" ht="24">
      <c r="A448" s="1"/>
      <c r="B448" s="1"/>
      <c r="C448" s="1"/>
      <c r="D448" s="1"/>
      <c r="E448" s="1"/>
      <c r="F448" s="1"/>
      <c r="G448" s="1"/>
      <c r="H448" s="1"/>
    </row>
    <row r="449" spans="1:8" ht="24">
      <c r="A449" s="1"/>
      <c r="B449" s="1"/>
      <c r="C449" s="1"/>
      <c r="D449" s="1"/>
      <c r="E449" s="1"/>
      <c r="F449" s="1"/>
      <c r="G449" s="1"/>
      <c r="H449" s="1"/>
    </row>
    <row r="450" spans="1:8" ht="24">
      <c r="A450" s="1"/>
      <c r="B450" s="1"/>
      <c r="C450" s="1"/>
      <c r="D450" s="1"/>
      <c r="E450" s="1"/>
      <c r="F450" s="1"/>
      <c r="G450" s="1"/>
      <c r="H450" s="1"/>
    </row>
    <row r="451" spans="1:8" ht="24">
      <c r="A451" s="1"/>
      <c r="B451" s="1"/>
      <c r="C451" s="1"/>
      <c r="D451" s="1"/>
      <c r="E451" s="1"/>
      <c r="F451" s="1"/>
      <c r="G451" s="1"/>
      <c r="H451" s="1"/>
    </row>
    <row r="452" spans="1:8" ht="24">
      <c r="A452" s="1"/>
      <c r="B452" s="1"/>
      <c r="C452" s="1"/>
      <c r="D452" s="1"/>
      <c r="E452" s="1"/>
      <c r="F452" s="1"/>
      <c r="G452" s="1"/>
      <c r="H452" s="1"/>
    </row>
    <row r="453" spans="1:8" ht="24">
      <c r="A453" s="1"/>
      <c r="B453" s="1"/>
      <c r="C453" s="1"/>
      <c r="D453" s="1"/>
      <c r="E453" s="1"/>
      <c r="F453" s="1"/>
      <c r="G453" s="1"/>
      <c r="H453" s="1"/>
    </row>
    <row r="454" spans="1:8" ht="24">
      <c r="A454" s="1"/>
      <c r="B454" s="1"/>
      <c r="C454" s="1"/>
      <c r="D454" s="1"/>
      <c r="E454" s="1"/>
      <c r="F454" s="1"/>
      <c r="G454" s="1"/>
      <c r="H454" s="1"/>
    </row>
    <row r="455" spans="1:8" ht="24">
      <c r="A455" s="1"/>
      <c r="B455" s="1"/>
      <c r="C455" s="1"/>
      <c r="D455" s="1"/>
      <c r="E455" s="1"/>
      <c r="F455" s="1"/>
      <c r="G455" s="1"/>
      <c r="H455" s="1"/>
    </row>
    <row r="456" spans="1:8" ht="24">
      <c r="A456" s="1"/>
      <c r="B456" s="1"/>
      <c r="C456" s="1"/>
      <c r="D456" s="1"/>
      <c r="E456" s="1"/>
      <c r="F456" s="1"/>
      <c r="G456" s="1"/>
      <c r="H456" s="1"/>
    </row>
    <row r="457" spans="1:8" ht="24">
      <c r="A457" s="1"/>
      <c r="B457" s="1"/>
      <c r="C457" s="1"/>
      <c r="D457" s="1"/>
      <c r="E457" s="1"/>
      <c r="F457" s="1"/>
      <c r="G457" s="1"/>
      <c r="H457" s="1"/>
    </row>
    <row r="458" spans="1:8" ht="24">
      <c r="A458" s="1"/>
      <c r="B458" s="1"/>
      <c r="C458" s="1"/>
      <c r="D458" s="1"/>
      <c r="E458" s="1"/>
      <c r="F458" s="1"/>
      <c r="G458" s="1"/>
      <c r="H458" s="1"/>
    </row>
    <row r="459" spans="1:8" ht="24">
      <c r="A459" s="1"/>
      <c r="B459" s="1"/>
      <c r="C459" s="1"/>
      <c r="D459" s="1"/>
      <c r="E459" s="1"/>
      <c r="F459" s="1"/>
      <c r="G459" s="1"/>
      <c r="H459" s="1"/>
    </row>
    <row r="460" spans="1:8" ht="24">
      <c r="A460" s="1"/>
      <c r="B460" s="1"/>
      <c r="C460" s="1"/>
      <c r="D460" s="1"/>
      <c r="E460" s="1"/>
      <c r="F460" s="1"/>
      <c r="G460" s="1"/>
      <c r="H460" s="1"/>
    </row>
    <row r="461" spans="1:8" ht="24">
      <c r="A461" s="1"/>
      <c r="B461" s="1"/>
      <c r="C461" s="1"/>
      <c r="D461" s="1"/>
      <c r="E461" s="1"/>
      <c r="F461" s="1"/>
      <c r="G461" s="1"/>
      <c r="H461" s="1"/>
    </row>
    <row r="462" spans="1:8" ht="24">
      <c r="A462" s="1"/>
      <c r="B462" s="1"/>
      <c r="C462" s="1"/>
      <c r="D462" s="1"/>
      <c r="E462" s="1"/>
      <c r="F462" s="1"/>
      <c r="G462" s="1"/>
      <c r="H462" s="1"/>
    </row>
    <row r="463" spans="1:8" ht="24">
      <c r="A463" s="1"/>
      <c r="B463" s="1"/>
      <c r="C463" s="1"/>
      <c r="D463" s="1"/>
      <c r="E463" s="1"/>
      <c r="F463" s="1"/>
      <c r="G463" s="1"/>
      <c r="H463" s="1"/>
    </row>
    <row r="464" spans="1:8" ht="24">
      <c r="A464" s="1"/>
      <c r="B464" s="1"/>
      <c r="C464" s="1"/>
      <c r="D464" s="1"/>
      <c r="E464" s="1"/>
      <c r="F464" s="1"/>
      <c r="G464" s="1"/>
      <c r="H464" s="1"/>
    </row>
    <row r="465" spans="1:8" ht="24">
      <c r="A465" s="1"/>
      <c r="B465" s="1"/>
      <c r="C465" s="1"/>
      <c r="D465" s="1"/>
      <c r="E465" s="1"/>
      <c r="F465" s="1"/>
      <c r="G465" s="1"/>
      <c r="H465" s="1"/>
    </row>
    <row r="466" spans="1:8" ht="24">
      <c r="A466" s="1"/>
      <c r="B466" s="1"/>
      <c r="C466" s="1"/>
      <c r="D466" s="1"/>
      <c r="E466" s="1"/>
      <c r="F466" s="1"/>
      <c r="G466" s="1"/>
      <c r="H466" s="1"/>
    </row>
    <row r="467" spans="1:8" ht="24">
      <c r="A467" s="1"/>
      <c r="B467" s="1"/>
      <c r="C467" s="1"/>
      <c r="D467" s="1"/>
      <c r="E467" s="1"/>
      <c r="F467" s="1"/>
      <c r="G467" s="1"/>
      <c r="H467" s="1"/>
    </row>
    <row r="468" spans="1:8" ht="24">
      <c r="A468" s="1"/>
      <c r="B468" s="1"/>
      <c r="C468" s="1"/>
      <c r="D468" s="1"/>
      <c r="E468" s="1"/>
      <c r="F468" s="1"/>
      <c r="G468" s="1"/>
      <c r="H468" s="1"/>
    </row>
    <row r="469" spans="1:8" ht="24">
      <c r="A469" s="1"/>
      <c r="B469" s="1"/>
      <c r="C469" s="1"/>
      <c r="D469" s="1"/>
      <c r="E469" s="1"/>
      <c r="F469" s="1"/>
      <c r="G469" s="1"/>
      <c r="H469" s="1"/>
    </row>
    <row r="470" spans="1:8" ht="24">
      <c r="A470" s="1"/>
      <c r="B470" s="1"/>
      <c r="C470" s="1"/>
      <c r="D470" s="1"/>
      <c r="E470" s="1"/>
      <c r="F470" s="1"/>
      <c r="G470" s="1"/>
      <c r="H470" s="1"/>
    </row>
    <row r="471" spans="1:8" ht="24">
      <c r="A471" s="1"/>
      <c r="B471" s="1"/>
      <c r="C471" s="1"/>
      <c r="D471" s="1"/>
      <c r="E471" s="1"/>
      <c r="F471" s="1"/>
      <c r="G471" s="1"/>
      <c r="H471" s="1"/>
    </row>
    <row r="472" spans="1:8" ht="24">
      <c r="A472" s="1"/>
      <c r="B472" s="1"/>
      <c r="C472" s="1"/>
      <c r="D472" s="1"/>
      <c r="E472" s="1"/>
      <c r="F472" s="1"/>
      <c r="G472" s="1"/>
      <c r="H472" s="1"/>
    </row>
    <row r="473" spans="1:8" ht="24">
      <c r="A473" s="1"/>
      <c r="B473" s="1"/>
      <c r="C473" s="1"/>
      <c r="D473" s="1"/>
      <c r="E473" s="1"/>
      <c r="F473" s="1"/>
      <c r="G473" s="1"/>
      <c r="H473" s="1"/>
    </row>
    <row r="474" spans="1:8" ht="24">
      <c r="A474" s="1"/>
      <c r="B474" s="1"/>
      <c r="C474" s="1"/>
      <c r="D474" s="1"/>
      <c r="E474" s="1"/>
      <c r="F474" s="1"/>
      <c r="G474" s="1"/>
      <c r="H474" s="1"/>
    </row>
    <row r="475" spans="1:8" ht="24">
      <c r="A475" s="1"/>
      <c r="B475" s="1"/>
      <c r="C475" s="1"/>
      <c r="D475" s="1"/>
      <c r="E475" s="1"/>
      <c r="F475" s="1"/>
      <c r="G475" s="1"/>
      <c r="H475" s="1"/>
    </row>
    <row r="476" spans="1:8" ht="24">
      <c r="A476" s="1"/>
      <c r="B476" s="1"/>
      <c r="C476" s="1"/>
      <c r="D476" s="1"/>
      <c r="E476" s="1"/>
      <c r="F476" s="1"/>
      <c r="G476" s="1"/>
      <c r="H476" s="1"/>
    </row>
    <row r="477" spans="1:8" ht="24">
      <c r="A477" s="1"/>
      <c r="B477" s="1"/>
      <c r="C477" s="1"/>
      <c r="D477" s="1"/>
      <c r="E477" s="1"/>
      <c r="F477" s="1"/>
      <c r="G477" s="1"/>
      <c r="H477" s="1"/>
    </row>
    <row r="478" spans="1:8" ht="24">
      <c r="A478" s="1"/>
      <c r="B478" s="1"/>
      <c r="C478" s="1"/>
      <c r="D478" s="1"/>
      <c r="E478" s="1"/>
      <c r="F478" s="1"/>
      <c r="G478" s="1"/>
      <c r="H478" s="1"/>
    </row>
    <row r="479" spans="1:8" ht="24">
      <c r="A479" s="1"/>
      <c r="B479" s="1"/>
      <c r="C479" s="1"/>
      <c r="D479" s="1"/>
      <c r="E479" s="1"/>
      <c r="F479" s="1"/>
      <c r="G479" s="1"/>
      <c r="H479" s="1"/>
    </row>
    <row r="480" spans="1:8" ht="24">
      <c r="A480" s="1"/>
      <c r="B480" s="1"/>
      <c r="C480" s="1"/>
      <c r="D480" s="1"/>
      <c r="E480" s="1"/>
      <c r="F480" s="1"/>
      <c r="G480" s="1"/>
      <c r="H480" s="1"/>
    </row>
    <row r="481" spans="1:8" ht="24">
      <c r="A481" s="1"/>
      <c r="B481" s="1"/>
      <c r="C481" s="1"/>
      <c r="D481" s="1"/>
      <c r="E481" s="1"/>
      <c r="F481" s="1"/>
      <c r="G481" s="1"/>
      <c r="H481" s="1"/>
    </row>
    <row r="482" spans="1:8" ht="24">
      <c r="A482" s="1"/>
      <c r="B482" s="1"/>
      <c r="C482" s="1"/>
      <c r="D482" s="1"/>
      <c r="E482" s="1"/>
      <c r="F482" s="1"/>
      <c r="G482" s="1"/>
      <c r="H482" s="1"/>
    </row>
    <row r="483" spans="1:8" ht="24">
      <c r="A483" s="1"/>
      <c r="B483" s="1"/>
      <c r="C483" s="1"/>
      <c r="D483" s="1"/>
      <c r="E483" s="1"/>
      <c r="F483" s="1"/>
      <c r="G483" s="1"/>
      <c r="H483" s="1"/>
    </row>
    <row r="484" spans="1:8" ht="24">
      <c r="A484" s="1"/>
      <c r="B484" s="1"/>
      <c r="C484" s="1"/>
      <c r="D484" s="1"/>
      <c r="E484" s="1"/>
      <c r="F484" s="1"/>
      <c r="G484" s="1"/>
      <c r="H484" s="1"/>
    </row>
    <row r="485" spans="1:8" ht="24">
      <c r="A485" s="1"/>
      <c r="B485" s="1"/>
      <c r="C485" s="1"/>
      <c r="D485" s="1"/>
      <c r="E485" s="1"/>
      <c r="F485" s="1"/>
      <c r="G485" s="1"/>
      <c r="H485" s="1"/>
    </row>
    <row r="486" spans="1:8" ht="24">
      <c r="A486" s="1"/>
      <c r="B486" s="1"/>
      <c r="C486" s="1"/>
      <c r="D486" s="1"/>
      <c r="E486" s="1"/>
      <c r="F486" s="1"/>
      <c r="G486" s="1"/>
      <c r="H486" s="1"/>
    </row>
    <row r="487" spans="1:8" ht="24">
      <c r="A487" s="1"/>
      <c r="B487" s="1"/>
      <c r="C487" s="1"/>
      <c r="D487" s="1"/>
      <c r="E487" s="1"/>
      <c r="F487" s="1"/>
      <c r="G487" s="1"/>
      <c r="H487" s="1"/>
    </row>
    <row r="488" spans="1:8" ht="24">
      <c r="A488" s="1"/>
      <c r="B488" s="1"/>
      <c r="C488" s="1"/>
      <c r="D488" s="1"/>
      <c r="E488" s="1"/>
      <c r="F488" s="1"/>
      <c r="G488" s="1"/>
      <c r="H488" s="1"/>
    </row>
    <row r="489" spans="1:8" ht="24">
      <c r="A489" s="1"/>
      <c r="B489" s="1"/>
      <c r="C489" s="1"/>
      <c r="D489" s="1"/>
      <c r="E489" s="1"/>
      <c r="F489" s="1"/>
      <c r="G489" s="1"/>
      <c r="H489" s="1"/>
    </row>
    <row r="490" spans="1:8" ht="24">
      <c r="A490" s="1"/>
      <c r="B490" s="1"/>
      <c r="C490" s="1"/>
      <c r="D490" s="1"/>
      <c r="E490" s="1"/>
      <c r="F490" s="1"/>
      <c r="G490" s="1"/>
      <c r="H490" s="1"/>
    </row>
    <row r="491" spans="1:8" ht="24">
      <c r="A491" s="1"/>
      <c r="B491" s="1"/>
      <c r="C491" s="1"/>
      <c r="D491" s="1"/>
      <c r="E491" s="1"/>
      <c r="F491" s="1"/>
      <c r="G491" s="1"/>
      <c r="H491" s="1"/>
    </row>
    <row r="492" spans="1:8" ht="24">
      <c r="A492" s="1"/>
      <c r="B492" s="1"/>
      <c r="C492" s="1"/>
      <c r="D492" s="1"/>
      <c r="E492" s="1"/>
      <c r="F492" s="1"/>
      <c r="G492" s="1"/>
      <c r="H492" s="1"/>
    </row>
    <row r="493" spans="1:8" ht="24">
      <c r="A493" s="1"/>
      <c r="B493" s="1"/>
      <c r="C493" s="1"/>
      <c r="D493" s="1"/>
      <c r="E493" s="1"/>
      <c r="F493" s="1"/>
      <c r="G493" s="1"/>
      <c r="H493" s="1"/>
    </row>
    <row r="494" spans="1:8" ht="24">
      <c r="A494" s="1"/>
      <c r="B494" s="1"/>
      <c r="C494" s="1"/>
      <c r="D494" s="1"/>
      <c r="E494" s="1"/>
      <c r="F494" s="1"/>
      <c r="G494" s="1"/>
      <c r="H494" s="1"/>
    </row>
    <row r="495" spans="1:8" ht="24">
      <c r="A495" s="1"/>
      <c r="B495" s="1"/>
      <c r="C495" s="1"/>
      <c r="D495" s="1"/>
      <c r="E495" s="1"/>
      <c r="F495" s="1"/>
      <c r="G495" s="1"/>
      <c r="H495" s="1"/>
    </row>
    <row r="496" spans="1:8" ht="24">
      <c r="A496" s="1"/>
      <c r="B496" s="1"/>
      <c r="C496" s="1"/>
      <c r="D496" s="1"/>
      <c r="E496" s="1"/>
      <c r="F496" s="1"/>
      <c r="G496" s="1"/>
      <c r="H496" s="1"/>
    </row>
    <row r="497" spans="1:8" ht="24">
      <c r="A497" s="1"/>
      <c r="B497" s="1"/>
      <c r="C497" s="1"/>
      <c r="D497" s="1"/>
      <c r="E497" s="1"/>
      <c r="F497" s="1"/>
      <c r="G497" s="1"/>
      <c r="H497" s="1"/>
    </row>
    <row r="498" spans="1:8" ht="24">
      <c r="A498" s="1"/>
      <c r="B498" s="1"/>
      <c r="C498" s="1"/>
      <c r="D498" s="1"/>
      <c r="E498" s="1"/>
      <c r="F498" s="1"/>
      <c r="G498" s="1"/>
      <c r="H498" s="1"/>
    </row>
    <row r="499" spans="1:8" ht="24">
      <c r="A499" s="1"/>
      <c r="B499" s="1"/>
      <c r="C499" s="1"/>
      <c r="D499" s="1"/>
      <c r="E499" s="1"/>
      <c r="F499" s="1"/>
      <c r="G499" s="1"/>
      <c r="H499" s="1"/>
    </row>
    <row r="500" spans="1:8" ht="24">
      <c r="A500" s="1"/>
      <c r="B500" s="1"/>
      <c r="C500" s="1"/>
      <c r="D500" s="1"/>
      <c r="E500" s="1"/>
      <c r="F500" s="1"/>
      <c r="G500" s="1"/>
      <c r="H500" s="1"/>
    </row>
    <row r="501" spans="1:8" ht="24">
      <c r="A501" s="1"/>
      <c r="B501" s="1"/>
      <c r="C501" s="1"/>
      <c r="D501" s="1"/>
      <c r="E501" s="1"/>
      <c r="F501" s="1"/>
      <c r="G501" s="1"/>
      <c r="H501" s="1"/>
    </row>
    <row r="502" spans="1:8" ht="24">
      <c r="A502" s="1"/>
      <c r="B502" s="1"/>
      <c r="C502" s="1"/>
      <c r="D502" s="1"/>
      <c r="E502" s="1"/>
      <c r="F502" s="1"/>
      <c r="G502" s="1"/>
      <c r="H502" s="1"/>
    </row>
    <row r="503" spans="1:8" ht="24">
      <c r="A503" s="1"/>
      <c r="B503" s="1"/>
      <c r="C503" s="1"/>
      <c r="D503" s="1"/>
      <c r="E503" s="1"/>
      <c r="F503" s="1"/>
      <c r="G503" s="1"/>
      <c r="H503" s="1"/>
    </row>
    <row r="504" spans="1:8" ht="24">
      <c r="A504" s="1"/>
      <c r="B504" s="1"/>
      <c r="C504" s="1"/>
      <c r="D504" s="1"/>
      <c r="E504" s="1"/>
      <c r="F504" s="1"/>
      <c r="G504" s="1"/>
      <c r="H504" s="1"/>
    </row>
    <row r="505" spans="1:8" ht="24">
      <c r="A505" s="1"/>
      <c r="B505" s="1"/>
      <c r="C505" s="1"/>
      <c r="D505" s="1"/>
      <c r="E505" s="1"/>
      <c r="F505" s="1"/>
      <c r="G505" s="1"/>
      <c r="H505" s="1"/>
    </row>
  </sheetData>
  <mergeCells count="5">
    <mergeCell ref="A1:K1"/>
    <mergeCell ref="E10:H10"/>
    <mergeCell ref="A2:K2"/>
    <mergeCell ref="A4:K4"/>
    <mergeCell ref="A3:K3"/>
  </mergeCells>
  <pageMargins left="0.35433070866141736" right="0.27559055118110237" top="0.9055118110236221" bottom="0.23622047244094491" header="0.31496062992125984" footer="0.15748031496062992"/>
  <pageSetup paperSize="9" scale="86" orientation="landscape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L470"/>
  <sheetViews>
    <sheetView workbookViewId="0">
      <selection activeCell="D11" sqref="D11"/>
    </sheetView>
  </sheetViews>
  <sheetFormatPr defaultRowHeight="14.25"/>
  <cols>
    <col min="1" max="1" width="5.375" customWidth="1"/>
    <col min="2" max="2" width="21.25" customWidth="1"/>
    <col min="3" max="3" width="14.625" customWidth="1"/>
    <col min="4" max="4" width="26" customWidth="1"/>
    <col min="5" max="5" width="27.25" customWidth="1"/>
    <col min="6" max="6" width="11.875" customWidth="1"/>
    <col min="7" max="8" width="11.25" customWidth="1"/>
    <col min="9" max="9" width="11.375" customWidth="1"/>
    <col min="10" max="10" width="10.625" customWidth="1"/>
  </cols>
  <sheetData>
    <row r="1" spans="1:12" ht="20.25">
      <c r="A1" s="279" t="s">
        <v>1254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2" ht="24">
      <c r="A2" s="273" t="s">
        <v>1075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2" ht="24">
      <c r="A3" s="273" t="s">
        <v>14</v>
      </c>
      <c r="B3" s="273"/>
      <c r="C3" s="273"/>
      <c r="D3" s="273"/>
      <c r="E3" s="273"/>
      <c r="F3" s="273"/>
      <c r="G3" s="273"/>
      <c r="H3" s="273"/>
      <c r="I3" s="273"/>
      <c r="J3" s="273"/>
    </row>
    <row r="4" spans="1:12" ht="24">
      <c r="A4" s="2"/>
      <c r="B4" s="2"/>
      <c r="C4" s="2"/>
      <c r="D4" s="2"/>
      <c r="E4" s="2" t="s">
        <v>1</v>
      </c>
      <c r="F4" s="280" t="s">
        <v>2</v>
      </c>
      <c r="G4" s="281"/>
      <c r="H4" s="281"/>
      <c r="I4" s="282"/>
      <c r="J4" s="2" t="s">
        <v>5</v>
      </c>
    </row>
    <row r="5" spans="1:12" ht="24">
      <c r="A5" s="3" t="s">
        <v>6</v>
      </c>
      <c r="B5" s="3" t="s">
        <v>1256</v>
      </c>
      <c r="C5" s="3" t="s">
        <v>1257</v>
      </c>
      <c r="D5" s="3" t="s">
        <v>1258</v>
      </c>
      <c r="E5" s="3" t="s">
        <v>1259</v>
      </c>
      <c r="F5" s="8">
        <v>2561</v>
      </c>
      <c r="G5" s="8">
        <v>2562</v>
      </c>
      <c r="H5" s="8">
        <v>2563</v>
      </c>
      <c r="I5" s="8">
        <v>2564</v>
      </c>
      <c r="J5" s="3" t="s">
        <v>12</v>
      </c>
    </row>
    <row r="6" spans="1:12" ht="24">
      <c r="A6" s="6"/>
      <c r="B6" s="6"/>
      <c r="C6" s="6"/>
      <c r="D6" s="6"/>
      <c r="E6" s="6"/>
      <c r="F6" s="6" t="s">
        <v>13</v>
      </c>
      <c r="G6" s="6" t="s">
        <v>13</v>
      </c>
      <c r="H6" s="6" t="s">
        <v>13</v>
      </c>
      <c r="I6" s="6" t="s">
        <v>13</v>
      </c>
      <c r="J6" s="6" t="s">
        <v>1255</v>
      </c>
    </row>
    <row r="7" spans="1:12" ht="24">
      <c r="A7" s="5"/>
      <c r="B7" s="238"/>
      <c r="C7" s="54"/>
      <c r="D7" s="49"/>
      <c r="E7" s="238"/>
      <c r="F7" s="19"/>
      <c r="G7" s="238"/>
      <c r="H7" s="238"/>
      <c r="I7" s="238"/>
      <c r="J7" s="238"/>
    </row>
    <row r="8" spans="1:12" ht="24">
      <c r="A8" s="239"/>
      <c r="B8" s="240"/>
      <c r="C8" s="56"/>
      <c r="D8" s="51"/>
      <c r="E8" s="240"/>
      <c r="F8" s="240"/>
      <c r="G8" s="240"/>
      <c r="H8" s="240"/>
      <c r="I8" s="240"/>
      <c r="J8" s="240"/>
    </row>
    <row r="9" spans="1:12" ht="24">
      <c r="A9" s="239"/>
      <c r="B9" s="240"/>
      <c r="C9" s="56"/>
      <c r="D9" s="51"/>
      <c r="E9" s="240"/>
      <c r="F9" s="240"/>
      <c r="G9" s="240"/>
      <c r="H9" s="240"/>
      <c r="I9" s="240"/>
      <c r="J9" s="240"/>
    </row>
    <row r="10" spans="1:12" ht="24">
      <c r="A10" s="239"/>
      <c r="B10" s="240"/>
      <c r="C10" s="56"/>
      <c r="D10" s="51"/>
      <c r="E10" s="240"/>
      <c r="F10" s="240"/>
      <c r="G10" s="240"/>
      <c r="H10" s="240"/>
      <c r="I10" s="240"/>
      <c r="J10" s="240"/>
    </row>
    <row r="11" spans="1:12" ht="24">
      <c r="A11" s="239"/>
      <c r="B11" s="240"/>
      <c r="C11" s="56"/>
      <c r="D11" s="51"/>
      <c r="E11" s="240"/>
      <c r="F11" s="240"/>
      <c r="G11" s="240"/>
      <c r="H11" s="240"/>
      <c r="I11" s="240"/>
      <c r="J11" s="240"/>
    </row>
    <row r="12" spans="1:12" ht="24">
      <c r="A12" s="239"/>
      <c r="B12" s="240"/>
      <c r="C12" s="56"/>
      <c r="D12" s="51"/>
      <c r="E12" s="240"/>
      <c r="F12" s="240"/>
      <c r="G12" s="240"/>
      <c r="H12" s="240"/>
      <c r="I12" s="240"/>
      <c r="J12" s="240"/>
    </row>
    <row r="13" spans="1:12" ht="24">
      <c r="A13" s="239"/>
      <c r="B13" s="240"/>
      <c r="C13" s="56"/>
      <c r="D13" s="51"/>
      <c r="E13" s="240"/>
      <c r="F13" s="240"/>
      <c r="G13" s="240"/>
      <c r="H13" s="240"/>
      <c r="I13" s="240"/>
      <c r="J13" s="240"/>
    </row>
    <row r="14" spans="1:12" ht="24">
      <c r="A14" s="239"/>
      <c r="B14" s="240"/>
      <c r="C14" s="56"/>
      <c r="D14" s="51"/>
      <c r="E14" s="240"/>
      <c r="F14" s="240"/>
      <c r="G14" s="240"/>
      <c r="H14" s="239"/>
      <c r="I14" s="240"/>
      <c r="J14" s="240"/>
    </row>
    <row r="15" spans="1:12" ht="24">
      <c r="A15" s="34"/>
      <c r="B15" s="28"/>
      <c r="C15" s="74"/>
      <c r="D15" s="74"/>
      <c r="E15" s="28"/>
      <c r="F15" s="185"/>
      <c r="G15" s="185"/>
      <c r="H15" s="28"/>
      <c r="I15" s="248"/>
      <c r="J15" s="28"/>
      <c r="K15" s="65"/>
      <c r="L15">
        <f>G15/300</f>
        <v>0</v>
      </c>
    </row>
    <row r="16" spans="1:12" ht="24">
      <c r="A16" s="34"/>
      <c r="B16" s="28"/>
      <c r="C16" s="74"/>
      <c r="D16" s="74"/>
      <c r="E16" s="28"/>
      <c r="F16" s="185"/>
      <c r="G16" s="185"/>
      <c r="H16" s="28"/>
      <c r="I16" s="248"/>
      <c r="J16" s="28"/>
      <c r="K16" s="65"/>
    </row>
    <row r="17" spans="1:11" ht="24">
      <c r="A17" s="34"/>
      <c r="B17" s="28"/>
      <c r="C17" s="74"/>
      <c r="D17" s="74"/>
      <c r="E17" s="28"/>
      <c r="F17" s="185"/>
      <c r="G17" s="185"/>
      <c r="H17" s="28"/>
      <c r="I17" s="248"/>
      <c r="J17" s="28"/>
      <c r="K17" s="65"/>
    </row>
    <row r="18" spans="1:11" ht="24">
      <c r="A18" s="34"/>
      <c r="B18" s="28"/>
      <c r="C18" s="74"/>
      <c r="D18" s="74"/>
      <c r="E18" s="28"/>
      <c r="F18" s="185"/>
      <c r="G18" s="185"/>
      <c r="H18" s="28"/>
      <c r="I18" s="248"/>
      <c r="J18" s="28"/>
      <c r="K18" s="65"/>
    </row>
    <row r="19" spans="1:11" ht="24">
      <c r="A19" s="34"/>
      <c r="B19" s="28"/>
      <c r="C19" s="74"/>
      <c r="D19" s="74"/>
      <c r="E19" s="267"/>
      <c r="F19" s="185"/>
      <c r="G19" s="187"/>
      <c r="H19" s="28"/>
      <c r="I19" s="248"/>
      <c r="J19" s="267"/>
      <c r="K19" s="65"/>
    </row>
    <row r="20" spans="1:11" ht="24">
      <c r="A20" s="34"/>
      <c r="B20" s="28"/>
      <c r="C20" s="74"/>
      <c r="D20" s="74"/>
      <c r="E20" s="267"/>
      <c r="F20" s="185"/>
      <c r="G20" s="185"/>
      <c r="H20" s="185"/>
      <c r="I20" s="248"/>
      <c r="J20" s="267"/>
      <c r="K20" s="65"/>
    </row>
    <row r="21" spans="1:11" ht="24">
      <c r="A21" s="34"/>
      <c r="B21" s="28"/>
      <c r="C21" s="74"/>
      <c r="D21" s="74"/>
      <c r="E21" s="28"/>
      <c r="F21" s="185"/>
      <c r="G21" s="185"/>
      <c r="H21" s="185"/>
      <c r="I21" s="248"/>
      <c r="J21" s="267"/>
      <c r="K21" s="65"/>
    </row>
    <row r="22" spans="1:11" ht="24">
      <c r="A22" s="34"/>
      <c r="B22" s="28"/>
      <c r="C22" s="74"/>
      <c r="D22" s="74"/>
      <c r="E22" s="28"/>
      <c r="F22" s="185"/>
      <c r="G22" s="185"/>
      <c r="H22" s="185"/>
      <c r="I22" s="248"/>
      <c r="J22" s="267"/>
      <c r="K22" s="65"/>
    </row>
    <row r="23" spans="1:11" ht="24">
      <c r="A23" s="34"/>
      <c r="B23" s="28"/>
      <c r="C23" s="74"/>
      <c r="D23" s="74"/>
      <c r="E23" s="28"/>
      <c r="F23" s="185"/>
      <c r="G23" s="185"/>
      <c r="H23" s="185"/>
      <c r="I23" s="248"/>
      <c r="J23" s="267"/>
      <c r="K23" s="65"/>
    </row>
    <row r="24" spans="1:11" ht="24">
      <c r="A24" s="34"/>
      <c r="B24" s="28"/>
      <c r="C24" s="74"/>
      <c r="D24" s="74"/>
      <c r="E24" s="28"/>
      <c r="F24" s="185"/>
      <c r="G24" s="185"/>
      <c r="H24" s="185"/>
      <c r="I24" s="248"/>
      <c r="J24" s="28"/>
      <c r="K24" s="65"/>
    </row>
    <row r="25" spans="1:11" ht="24">
      <c r="A25" s="34"/>
      <c r="B25" s="28"/>
      <c r="C25" s="74"/>
      <c r="D25" s="74"/>
      <c r="E25" s="28"/>
      <c r="F25" s="185"/>
      <c r="G25" s="185"/>
      <c r="H25" s="185"/>
      <c r="I25" s="248"/>
      <c r="J25" s="28"/>
      <c r="K25" s="65"/>
    </row>
    <row r="26" spans="1:11" ht="24">
      <c r="A26" s="34"/>
      <c r="B26" s="28"/>
      <c r="C26" s="28"/>
      <c r="D26" s="28"/>
      <c r="E26" s="28"/>
      <c r="F26" s="28"/>
      <c r="G26" s="28"/>
      <c r="H26" s="28"/>
      <c r="I26" s="28"/>
      <c r="J26" s="28"/>
      <c r="K26" s="65"/>
    </row>
    <row r="27" spans="1:11" ht="24">
      <c r="A27" s="34"/>
      <c r="B27" s="74"/>
      <c r="C27" s="74"/>
      <c r="D27" s="74"/>
      <c r="E27" s="74"/>
      <c r="F27" s="245"/>
      <c r="G27" s="245"/>
      <c r="H27" s="245"/>
      <c r="I27" s="245"/>
      <c r="J27" s="74"/>
      <c r="K27" s="65"/>
    </row>
    <row r="28" spans="1:11" ht="24">
      <c r="A28" s="34"/>
      <c r="B28" s="74"/>
      <c r="C28" s="74"/>
      <c r="D28" s="74"/>
      <c r="E28" s="74"/>
      <c r="F28" s="250"/>
      <c r="G28" s="250"/>
      <c r="H28" s="250"/>
      <c r="I28" s="129"/>
      <c r="J28" s="74"/>
      <c r="K28" s="65"/>
    </row>
    <row r="29" spans="1:11" ht="24">
      <c r="A29" s="113"/>
      <c r="B29" s="74"/>
      <c r="C29" s="74"/>
      <c r="D29" s="74"/>
      <c r="E29" s="74"/>
      <c r="F29" s="74"/>
      <c r="G29" s="74"/>
      <c r="H29" s="74"/>
      <c r="I29" s="74"/>
      <c r="J29" s="74"/>
      <c r="K29" s="65"/>
    </row>
    <row r="30" spans="1:11" ht="24">
      <c r="A30" s="34"/>
      <c r="B30" s="28"/>
      <c r="C30" s="74"/>
      <c r="D30" s="74"/>
      <c r="E30" s="28"/>
      <c r="F30" s="28"/>
      <c r="G30" s="28"/>
      <c r="H30" s="28"/>
      <c r="I30" s="28"/>
      <c r="J30" s="28"/>
      <c r="K30" s="65"/>
    </row>
    <row r="31" spans="1:11" ht="24">
      <c r="A31" s="34"/>
      <c r="B31" s="28"/>
      <c r="C31" s="74"/>
      <c r="D31" s="74"/>
      <c r="E31" s="28"/>
      <c r="F31" s="28"/>
      <c r="G31" s="28"/>
      <c r="H31" s="28"/>
      <c r="I31" s="28"/>
      <c r="J31" s="28"/>
      <c r="K31" s="65"/>
    </row>
    <row r="32" spans="1:11" ht="24">
      <c r="A32" s="34"/>
      <c r="B32" s="28"/>
      <c r="C32" s="74"/>
      <c r="D32" s="74"/>
      <c r="E32" s="28"/>
      <c r="F32" s="28"/>
      <c r="G32" s="28"/>
      <c r="H32" s="28"/>
      <c r="I32" s="28"/>
      <c r="J32" s="28"/>
      <c r="K32" s="65"/>
    </row>
    <row r="33" spans="1:11" ht="24">
      <c r="A33" s="34"/>
      <c r="B33" s="28"/>
      <c r="C33" s="74"/>
      <c r="D33" s="74"/>
      <c r="E33" s="28"/>
      <c r="F33" s="28"/>
      <c r="G33" s="28"/>
      <c r="H33" s="28"/>
      <c r="I33" s="28"/>
      <c r="J33" s="28"/>
      <c r="K33" s="65"/>
    </row>
    <row r="34" spans="1:11" ht="24">
      <c r="A34" s="34"/>
      <c r="B34" s="28"/>
      <c r="C34" s="74"/>
      <c r="D34" s="74"/>
      <c r="E34" s="28"/>
      <c r="F34" s="28"/>
      <c r="G34" s="28"/>
      <c r="H34" s="28"/>
      <c r="I34" s="28"/>
      <c r="J34" s="28"/>
      <c r="K34" s="65"/>
    </row>
    <row r="35" spans="1:11" ht="24">
      <c r="A35" s="34"/>
      <c r="B35" s="74"/>
      <c r="C35" s="74"/>
      <c r="D35" s="74"/>
      <c r="E35" s="74"/>
      <c r="F35" s="245"/>
      <c r="G35" s="245"/>
      <c r="H35" s="245"/>
      <c r="I35" s="245"/>
      <c r="J35" s="74"/>
      <c r="K35" s="65"/>
    </row>
    <row r="36" spans="1:11" ht="24">
      <c r="A36" s="34"/>
      <c r="B36" s="74"/>
      <c r="C36" s="74"/>
      <c r="D36" s="74"/>
      <c r="E36" s="74"/>
      <c r="F36" s="113"/>
      <c r="G36" s="249"/>
      <c r="H36" s="249"/>
      <c r="I36" s="113"/>
      <c r="J36" s="74"/>
      <c r="K36" s="65"/>
    </row>
    <row r="37" spans="1:11" ht="24">
      <c r="A37" s="34"/>
      <c r="B37" s="74"/>
      <c r="C37" s="74"/>
      <c r="D37" s="74"/>
      <c r="E37" s="74"/>
      <c r="F37" s="74"/>
      <c r="G37" s="74"/>
      <c r="H37" s="74"/>
      <c r="I37" s="74"/>
      <c r="J37" s="74"/>
      <c r="K37" s="65"/>
    </row>
    <row r="38" spans="1:11" ht="24">
      <c r="A38" s="34"/>
      <c r="B38" s="74"/>
      <c r="C38" s="74"/>
      <c r="D38" s="74"/>
      <c r="E38" s="28"/>
      <c r="F38" s="28"/>
      <c r="G38" s="28"/>
      <c r="H38" s="28"/>
      <c r="I38" s="28"/>
      <c r="J38" s="28"/>
      <c r="K38" s="65"/>
    </row>
    <row r="39" spans="1:11" ht="24">
      <c r="A39" s="34"/>
      <c r="B39" s="74"/>
      <c r="C39" s="74"/>
      <c r="D39" s="74"/>
      <c r="E39" s="28"/>
      <c r="F39" s="28"/>
      <c r="G39" s="28"/>
      <c r="H39" s="28"/>
      <c r="I39" s="28"/>
      <c r="J39" s="28"/>
      <c r="K39" s="65"/>
    </row>
    <row r="40" spans="1:11" ht="24">
      <c r="A40" s="220"/>
      <c r="B40" s="220"/>
      <c r="C40" s="268"/>
      <c r="D40" s="268"/>
      <c r="E40" s="268"/>
      <c r="F40" s="221"/>
      <c r="G40" s="221"/>
      <c r="H40" s="221"/>
      <c r="I40" s="221"/>
      <c r="J40" s="65"/>
      <c r="K40" s="65"/>
    </row>
    <row r="41" spans="1:11" ht="24">
      <c r="A41" s="34"/>
      <c r="B41" s="74"/>
      <c r="C41" s="74"/>
      <c r="D41" s="74"/>
      <c r="E41" s="74"/>
      <c r="F41" s="28"/>
      <c r="G41" s="244"/>
      <c r="H41" s="244"/>
      <c r="I41" s="244"/>
      <c r="J41" s="28"/>
      <c r="K41" s="65"/>
    </row>
    <row r="42" spans="1:11" ht="24">
      <c r="A42" s="28"/>
      <c r="B42" s="28"/>
      <c r="C42" s="74"/>
      <c r="D42" s="74"/>
      <c r="E42" s="28"/>
      <c r="F42" s="28"/>
      <c r="G42" s="34"/>
      <c r="H42" s="34"/>
      <c r="I42" s="34"/>
      <c r="J42" s="28"/>
      <c r="K42" s="65"/>
    </row>
    <row r="43" spans="1:11" ht="24">
      <c r="A43" s="28"/>
      <c r="B43" s="28"/>
      <c r="C43" s="74"/>
      <c r="D43" s="74"/>
      <c r="E43" s="28"/>
      <c r="F43" s="28"/>
      <c r="G43" s="28"/>
      <c r="H43" s="28"/>
      <c r="I43" s="28"/>
      <c r="J43" s="28"/>
      <c r="K43" s="65"/>
    </row>
    <row r="44" spans="1:11" ht="24">
      <c r="A44" s="28"/>
      <c r="B44" s="28"/>
      <c r="C44" s="74"/>
      <c r="D44" s="74"/>
      <c r="E44" s="28"/>
      <c r="F44" s="28"/>
      <c r="G44" s="28"/>
      <c r="H44" s="28"/>
      <c r="I44" s="28"/>
      <c r="J44" s="28"/>
      <c r="K44" s="65"/>
    </row>
    <row r="45" spans="1:11" ht="24">
      <c r="A45" s="28"/>
      <c r="B45" s="28"/>
      <c r="C45" s="74"/>
      <c r="D45" s="74"/>
      <c r="E45" s="28"/>
      <c r="F45" s="28"/>
      <c r="G45" s="28"/>
      <c r="H45" s="28"/>
      <c r="I45" s="28"/>
      <c r="J45" s="28"/>
      <c r="K45" s="65"/>
    </row>
    <row r="46" spans="1:11" ht="24">
      <c r="A46" s="34"/>
      <c r="B46" s="28"/>
      <c r="C46" s="74"/>
      <c r="D46" s="74"/>
      <c r="E46" s="28"/>
      <c r="F46" s="28"/>
      <c r="G46" s="244"/>
      <c r="H46" s="244"/>
      <c r="I46" s="28"/>
      <c r="J46" s="65"/>
      <c r="K46" s="65"/>
    </row>
    <row r="47" spans="1:11" ht="24">
      <c r="A47" s="28"/>
      <c r="B47" s="28"/>
      <c r="C47" s="74"/>
      <c r="D47" s="74"/>
      <c r="E47" s="28"/>
      <c r="F47" s="28"/>
      <c r="G47" s="34"/>
      <c r="H47" s="34"/>
      <c r="I47" s="28"/>
      <c r="J47" s="28"/>
      <c r="K47" s="65"/>
    </row>
    <row r="48" spans="1:11" ht="24">
      <c r="A48" s="34"/>
      <c r="B48" s="74"/>
      <c r="C48" s="74"/>
      <c r="D48" s="74"/>
      <c r="E48" s="74"/>
      <c r="F48" s="28"/>
      <c r="G48" s="244"/>
      <c r="H48" s="244"/>
      <c r="I48" s="244"/>
      <c r="J48" s="28"/>
      <c r="K48" s="65"/>
    </row>
    <row r="49" spans="1:11" ht="24">
      <c r="A49" s="28"/>
      <c r="B49" s="28"/>
      <c r="C49" s="74"/>
      <c r="D49" s="74"/>
      <c r="E49" s="28"/>
      <c r="F49" s="28"/>
      <c r="G49" s="34"/>
      <c r="H49" s="34"/>
      <c r="I49" s="34"/>
      <c r="J49" s="28"/>
      <c r="K49" s="65"/>
    </row>
    <row r="50" spans="1:11" ht="24">
      <c r="A50" s="28"/>
      <c r="B50" s="28"/>
      <c r="C50" s="74"/>
      <c r="D50" s="74"/>
      <c r="E50" s="28"/>
      <c r="F50" s="28"/>
      <c r="G50" s="28"/>
      <c r="H50" s="28"/>
      <c r="I50" s="28"/>
      <c r="J50" s="28"/>
      <c r="K50" s="65"/>
    </row>
    <row r="51" spans="1:11" ht="24">
      <c r="A51" s="28"/>
      <c r="B51" s="28"/>
      <c r="C51" s="74"/>
      <c r="D51" s="74"/>
      <c r="E51" s="28"/>
      <c r="F51" s="34"/>
      <c r="G51" s="34"/>
      <c r="H51" s="34"/>
      <c r="I51" s="34"/>
      <c r="J51" s="28"/>
      <c r="K51" s="65"/>
    </row>
    <row r="52" spans="1:11" ht="24">
      <c r="A52" s="28"/>
      <c r="B52" s="28"/>
      <c r="C52" s="74"/>
      <c r="D52" s="74"/>
      <c r="E52" s="28"/>
      <c r="F52" s="28"/>
      <c r="G52" s="28"/>
      <c r="H52" s="28"/>
      <c r="I52" s="28"/>
      <c r="J52" s="28"/>
      <c r="K52" s="65"/>
    </row>
    <row r="53" spans="1:11" ht="24">
      <c r="A53" s="34"/>
      <c r="B53" s="28"/>
      <c r="C53" s="74"/>
      <c r="D53" s="74"/>
      <c r="E53" s="74"/>
      <c r="F53" s="28"/>
      <c r="G53" s="244"/>
      <c r="H53" s="244"/>
      <c r="I53" s="244"/>
      <c r="J53" s="28"/>
      <c r="K53" s="65"/>
    </row>
    <row r="54" spans="1:11" ht="24">
      <c r="A54" s="28"/>
      <c r="B54" s="28"/>
      <c r="C54" s="74"/>
      <c r="D54" s="74"/>
      <c r="E54" s="28"/>
      <c r="F54" s="28"/>
      <c r="G54" s="34"/>
      <c r="H54" s="34"/>
      <c r="I54" s="34"/>
      <c r="J54" s="28"/>
      <c r="K54" s="65"/>
    </row>
    <row r="55" spans="1:11" ht="24">
      <c r="A55" s="28"/>
      <c r="B55" s="28"/>
      <c r="C55" s="74"/>
      <c r="D55" s="74"/>
      <c r="E55" s="28"/>
      <c r="F55" s="28"/>
      <c r="G55" s="28"/>
      <c r="H55" s="28"/>
      <c r="I55" s="28"/>
      <c r="J55" s="28"/>
      <c r="K55" s="65"/>
    </row>
    <row r="56" spans="1:11" ht="24">
      <c r="A56" s="28"/>
      <c r="B56" s="28"/>
      <c r="C56" s="74"/>
      <c r="D56" s="74"/>
      <c r="E56" s="28"/>
      <c r="F56" s="28"/>
      <c r="G56" s="28"/>
      <c r="H56" s="28"/>
      <c r="I56" s="28"/>
      <c r="J56" s="28"/>
      <c r="K56" s="65"/>
    </row>
    <row r="57" spans="1:11" ht="24">
      <c r="A57" s="28"/>
      <c r="B57" s="28"/>
      <c r="C57" s="74"/>
      <c r="D57" s="74"/>
      <c r="E57" s="28"/>
      <c r="F57" s="28"/>
      <c r="G57" s="28"/>
      <c r="H57" s="28"/>
      <c r="I57" s="28"/>
      <c r="J57" s="28"/>
      <c r="K57" s="65"/>
    </row>
    <row r="58" spans="1:11" ht="24">
      <c r="A58" s="113"/>
      <c r="B58" s="74"/>
      <c r="C58" s="74"/>
      <c r="D58" s="74"/>
      <c r="E58" s="74"/>
      <c r="F58" s="246"/>
      <c r="G58" s="247"/>
      <c r="H58" s="247"/>
      <c r="I58" s="247"/>
      <c r="J58" s="74"/>
      <c r="K58" s="65"/>
    </row>
    <row r="59" spans="1:11" ht="24">
      <c r="A59" s="74"/>
      <c r="B59" s="74"/>
      <c r="C59" s="74"/>
      <c r="D59" s="74"/>
      <c r="E59" s="74"/>
      <c r="F59" s="113"/>
      <c r="G59" s="113"/>
      <c r="H59" s="113"/>
      <c r="I59" s="113"/>
      <c r="J59" s="74"/>
      <c r="K59" s="65"/>
    </row>
    <row r="60" spans="1:11" ht="2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65"/>
    </row>
    <row r="61" spans="1:11" ht="2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65"/>
    </row>
    <row r="62" spans="1:11" ht="2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65"/>
    </row>
    <row r="63" spans="1:11" ht="2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65"/>
    </row>
    <row r="64" spans="1:11" ht="24">
      <c r="A64" s="113"/>
      <c r="B64" s="74"/>
      <c r="C64" s="74"/>
      <c r="D64" s="74"/>
      <c r="E64" s="74"/>
      <c r="F64" s="28"/>
      <c r="G64" s="244"/>
      <c r="H64" s="244"/>
      <c r="I64" s="244"/>
      <c r="J64" s="28"/>
      <c r="K64" s="65"/>
    </row>
    <row r="65" spans="1:11" ht="24">
      <c r="A65" s="74"/>
      <c r="B65" s="28"/>
      <c r="C65" s="74"/>
      <c r="D65" s="74"/>
      <c r="E65" s="28"/>
      <c r="F65" s="28"/>
      <c r="G65" s="34"/>
      <c r="H65" s="34"/>
      <c r="I65" s="34"/>
      <c r="J65" s="28"/>
      <c r="K65" s="65"/>
    </row>
    <row r="66" spans="1:11" ht="24">
      <c r="A66" s="74"/>
      <c r="B66" s="28"/>
      <c r="C66" s="74"/>
      <c r="D66" s="74"/>
      <c r="E66" s="28"/>
      <c r="F66" s="28"/>
      <c r="G66" s="28"/>
      <c r="H66" s="28"/>
      <c r="I66" s="28"/>
      <c r="J66" s="28"/>
      <c r="K66" s="65"/>
    </row>
    <row r="67" spans="1:11" ht="24">
      <c r="A67" s="74"/>
      <c r="B67" s="28"/>
      <c r="C67" s="74"/>
      <c r="D67" s="74"/>
      <c r="E67" s="28"/>
      <c r="F67" s="28"/>
      <c r="G67" s="28"/>
      <c r="H67" s="28"/>
      <c r="I67" s="28"/>
      <c r="J67" s="28"/>
      <c r="K67" s="65"/>
    </row>
    <row r="68" spans="1:11" ht="24">
      <c r="A68" s="74"/>
      <c r="B68" s="28"/>
      <c r="C68" s="74"/>
      <c r="D68" s="74"/>
      <c r="E68" s="28"/>
      <c r="F68" s="28"/>
      <c r="G68" s="28"/>
      <c r="H68" s="28"/>
      <c r="I68" s="28"/>
      <c r="J68" s="28"/>
      <c r="K68" s="65"/>
    </row>
    <row r="69" spans="1:11" ht="24">
      <c r="A69" s="34"/>
      <c r="B69" s="28"/>
      <c r="C69" s="74"/>
      <c r="D69" s="74"/>
      <c r="E69" s="28"/>
      <c r="F69" s="185"/>
      <c r="G69" s="185"/>
      <c r="H69" s="185"/>
      <c r="I69" s="248"/>
      <c r="J69" s="28"/>
      <c r="K69" s="65"/>
    </row>
    <row r="70" spans="1:11" ht="24">
      <c r="A70" s="28"/>
      <c r="B70" s="28"/>
      <c r="C70" s="74"/>
      <c r="D70" s="74"/>
      <c r="E70" s="28"/>
      <c r="F70" s="34"/>
      <c r="G70" s="34"/>
      <c r="H70" s="34"/>
      <c r="I70" s="34"/>
      <c r="J70" s="28"/>
      <c r="K70" s="65"/>
    </row>
    <row r="71" spans="1:11" ht="24">
      <c r="A71" s="28"/>
      <c r="B71" s="74"/>
      <c r="C71" s="74"/>
      <c r="D71" s="74"/>
      <c r="E71" s="28"/>
      <c r="F71" s="28"/>
      <c r="G71" s="28"/>
      <c r="H71" s="28"/>
      <c r="I71" s="28"/>
      <c r="J71" s="28"/>
      <c r="K71" s="65"/>
    </row>
    <row r="72" spans="1:11" ht="24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65"/>
    </row>
    <row r="73" spans="1:11" ht="24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65"/>
    </row>
    <row r="74" spans="1:11" ht="24">
      <c r="A74" s="34"/>
      <c r="B74" s="28"/>
      <c r="C74" s="74"/>
      <c r="D74" s="74"/>
      <c r="E74" s="28"/>
      <c r="F74" s="185"/>
      <c r="G74" s="28"/>
      <c r="H74" s="28"/>
      <c r="I74" s="28"/>
      <c r="J74" s="28"/>
      <c r="K74" s="65"/>
    </row>
    <row r="75" spans="1:11" ht="24">
      <c r="A75" s="28"/>
      <c r="B75" s="28"/>
      <c r="C75" s="74"/>
      <c r="D75" s="74"/>
      <c r="E75" s="28"/>
      <c r="F75" s="34"/>
      <c r="G75" s="28"/>
      <c r="H75" s="28"/>
      <c r="I75" s="28"/>
      <c r="J75" s="28"/>
      <c r="K75" s="65"/>
    </row>
    <row r="76" spans="1:11" ht="24">
      <c r="A76" s="28"/>
      <c r="B76" s="28"/>
      <c r="C76" s="74"/>
      <c r="D76" s="74"/>
      <c r="E76" s="28"/>
      <c r="F76" s="28"/>
      <c r="G76" s="28"/>
      <c r="H76" s="28"/>
      <c r="I76" s="28"/>
      <c r="J76" s="28"/>
      <c r="K76" s="65"/>
    </row>
    <row r="77" spans="1:11" ht="24">
      <c r="A77" s="28"/>
      <c r="B77" s="28"/>
      <c r="C77" s="74"/>
      <c r="D77" s="74"/>
      <c r="E77" s="28"/>
      <c r="F77" s="28"/>
      <c r="G77" s="28"/>
      <c r="H77" s="28"/>
      <c r="I77" s="28"/>
      <c r="J77" s="28"/>
      <c r="K77" s="65"/>
    </row>
    <row r="78" spans="1:11" ht="24">
      <c r="A78" s="28"/>
      <c r="B78" s="28"/>
      <c r="C78" s="74"/>
      <c r="D78" s="74"/>
      <c r="E78" s="28"/>
      <c r="F78" s="28"/>
      <c r="G78" s="28"/>
      <c r="H78" s="28"/>
      <c r="I78" s="28"/>
      <c r="J78" s="28"/>
      <c r="K78" s="65"/>
    </row>
    <row r="79" spans="1:11" ht="24">
      <c r="A79" s="28"/>
      <c r="B79" s="28"/>
      <c r="C79" s="74"/>
      <c r="D79" s="74"/>
      <c r="E79" s="28"/>
      <c r="F79" s="28"/>
      <c r="G79" s="28"/>
      <c r="H79" s="28"/>
      <c r="I79" s="28"/>
      <c r="J79" s="28"/>
      <c r="K79" s="65"/>
    </row>
    <row r="80" spans="1:11" ht="24">
      <c r="A80" s="34"/>
      <c r="B80" s="28"/>
      <c r="C80" s="74"/>
      <c r="D80" s="74"/>
      <c r="E80" s="28"/>
      <c r="F80" s="28"/>
      <c r="G80" s="185"/>
      <c r="H80" s="185"/>
      <c r="I80" s="185"/>
      <c r="J80" s="28"/>
      <c r="K80" s="65"/>
    </row>
    <row r="81" spans="1:11" ht="24">
      <c r="A81" s="28"/>
      <c r="B81" s="28"/>
      <c r="C81" s="74"/>
      <c r="D81" s="74"/>
      <c r="E81" s="28"/>
      <c r="F81" s="28"/>
      <c r="G81" s="34"/>
      <c r="H81" s="34"/>
      <c r="I81" s="34"/>
      <c r="J81" s="28"/>
      <c r="K81" s="65"/>
    </row>
    <row r="82" spans="1:11" ht="24">
      <c r="A82" s="28"/>
      <c r="B82" s="28"/>
      <c r="C82" s="74"/>
      <c r="D82" s="74"/>
      <c r="E82" s="28"/>
      <c r="F82" s="28"/>
      <c r="G82" s="28"/>
      <c r="H82" s="28"/>
      <c r="I82" s="28"/>
      <c r="J82" s="28"/>
      <c r="K82" s="65"/>
    </row>
    <row r="83" spans="1:11" ht="24">
      <c r="A83" s="28"/>
      <c r="B83" s="28"/>
      <c r="C83" s="74"/>
      <c r="D83" s="74"/>
      <c r="E83" s="28"/>
      <c r="F83" s="28"/>
      <c r="G83" s="28"/>
      <c r="H83" s="28"/>
      <c r="I83" s="28"/>
      <c r="J83" s="28"/>
      <c r="K83" s="65"/>
    </row>
    <row r="84" spans="1:11" ht="24">
      <c r="A84" s="28"/>
      <c r="B84" s="28"/>
      <c r="C84" s="74"/>
      <c r="D84" s="74"/>
      <c r="E84" s="28"/>
      <c r="F84" s="28"/>
      <c r="G84" s="28"/>
      <c r="H84" s="28"/>
      <c r="I84" s="28"/>
      <c r="J84" s="28"/>
      <c r="K84" s="65"/>
    </row>
    <row r="85" spans="1:11" ht="24">
      <c r="A85" s="34"/>
      <c r="B85" s="74"/>
      <c r="C85" s="74"/>
      <c r="D85" s="74"/>
      <c r="E85" s="34"/>
      <c r="F85" s="185"/>
      <c r="G85" s="185"/>
      <c r="H85" s="185"/>
      <c r="I85" s="28"/>
      <c r="J85" s="28"/>
      <c r="K85" s="65"/>
    </row>
    <row r="86" spans="1:11" ht="24">
      <c r="A86" s="28"/>
      <c r="B86" s="74"/>
      <c r="C86" s="74"/>
      <c r="D86" s="74"/>
      <c r="E86" s="28"/>
      <c r="F86" s="34"/>
      <c r="G86" s="34"/>
      <c r="H86" s="34"/>
      <c r="I86" s="28"/>
      <c r="J86" s="65"/>
      <c r="K86" s="65"/>
    </row>
    <row r="87" spans="1:11" ht="24">
      <c r="A87" s="28"/>
      <c r="B87" s="74"/>
      <c r="C87" s="74"/>
      <c r="D87" s="74"/>
      <c r="E87" s="28"/>
      <c r="F87" s="28"/>
      <c r="G87" s="28"/>
      <c r="H87" s="28"/>
      <c r="I87" s="28"/>
      <c r="J87" s="65"/>
      <c r="K87" s="65"/>
    </row>
    <row r="88" spans="1:11" ht="24">
      <c r="A88" s="28"/>
      <c r="B88" s="74"/>
      <c r="C88" s="28"/>
      <c r="D88" s="28"/>
      <c r="E88" s="28"/>
      <c r="F88" s="28"/>
      <c r="G88" s="28"/>
      <c r="H88" s="28"/>
      <c r="I88" s="28"/>
      <c r="J88" s="65"/>
      <c r="K88" s="65"/>
    </row>
    <row r="89" spans="1:11" ht="24">
      <c r="A89" s="28"/>
      <c r="B89" s="74"/>
      <c r="C89" s="74"/>
      <c r="D89" s="74"/>
      <c r="E89" s="34"/>
      <c r="F89" s="185"/>
      <c r="G89" s="185"/>
      <c r="H89" s="185"/>
      <c r="I89" s="28"/>
      <c r="J89" s="28"/>
      <c r="K89" s="65"/>
    </row>
    <row r="90" spans="1:11" ht="24">
      <c r="A90" s="28"/>
      <c r="B90" s="74"/>
      <c r="C90" s="74"/>
      <c r="D90" s="74"/>
      <c r="E90" s="28"/>
      <c r="F90" s="34"/>
      <c r="G90" s="34"/>
      <c r="H90" s="34"/>
      <c r="I90" s="28"/>
      <c r="J90" s="65"/>
      <c r="K90" s="65"/>
    </row>
    <row r="91" spans="1:11" ht="24">
      <c r="A91" s="28"/>
      <c r="B91" s="74"/>
      <c r="C91" s="74"/>
      <c r="D91" s="74"/>
      <c r="E91" s="28"/>
      <c r="F91" s="28"/>
      <c r="G91" s="28"/>
      <c r="H91" s="28"/>
      <c r="I91" s="28"/>
      <c r="J91" s="65"/>
      <c r="K91" s="65"/>
    </row>
    <row r="92" spans="1:11" ht="24">
      <c r="A92" s="28"/>
      <c r="B92" s="74"/>
      <c r="C92" s="28"/>
      <c r="D92" s="28"/>
      <c r="E92" s="28"/>
      <c r="F92" s="28"/>
      <c r="G92" s="28"/>
      <c r="H92" s="28"/>
      <c r="I92" s="28"/>
      <c r="J92" s="65"/>
      <c r="K92" s="65"/>
    </row>
    <row r="93" spans="1:11" ht="24">
      <c r="A93" s="28"/>
      <c r="B93" s="74"/>
      <c r="C93" s="28"/>
      <c r="D93" s="28"/>
      <c r="E93" s="28"/>
      <c r="F93" s="28"/>
      <c r="G93" s="28"/>
      <c r="H93" s="28"/>
      <c r="I93" s="28"/>
      <c r="J93" s="65"/>
      <c r="K93" s="65"/>
    </row>
    <row r="94" spans="1:11" ht="24">
      <c r="A94" s="28"/>
      <c r="B94" s="74"/>
      <c r="C94" s="28"/>
      <c r="D94" s="28"/>
      <c r="E94" s="28"/>
      <c r="F94" s="28"/>
      <c r="G94" s="28"/>
      <c r="H94" s="28"/>
      <c r="I94" s="28"/>
      <c r="J94" s="65"/>
      <c r="K94" s="65"/>
    </row>
    <row r="95" spans="1:11" ht="24">
      <c r="A95" s="28"/>
      <c r="B95" s="74"/>
      <c r="C95" s="28"/>
      <c r="D95" s="28"/>
      <c r="E95" s="28"/>
      <c r="F95" s="28"/>
      <c r="G95" s="28"/>
      <c r="H95" s="28"/>
      <c r="I95" s="28"/>
      <c r="J95" s="65"/>
      <c r="K95" s="65"/>
    </row>
    <row r="96" spans="1:11" ht="24">
      <c r="A96" s="34"/>
      <c r="B96" s="28"/>
      <c r="C96" s="74"/>
      <c r="D96" s="74"/>
      <c r="E96" s="28"/>
      <c r="F96" s="185"/>
      <c r="G96" s="28"/>
      <c r="H96" s="28"/>
      <c r="I96" s="28"/>
      <c r="J96" s="28"/>
      <c r="K96" s="65"/>
    </row>
    <row r="97" spans="1:11" ht="24">
      <c r="A97" s="28"/>
      <c r="B97" s="28"/>
      <c r="C97" s="74"/>
      <c r="D97" s="74"/>
      <c r="E97" s="28"/>
      <c r="F97" s="34"/>
      <c r="G97" s="28"/>
      <c r="H97" s="28"/>
      <c r="I97" s="28"/>
      <c r="J97" s="28"/>
      <c r="K97" s="65"/>
    </row>
    <row r="98" spans="1:11" ht="24">
      <c r="A98" s="28"/>
      <c r="B98" s="28"/>
      <c r="C98" s="74"/>
      <c r="D98" s="74"/>
      <c r="E98" s="28"/>
      <c r="F98" s="28"/>
      <c r="G98" s="28"/>
      <c r="H98" s="28"/>
      <c r="I98" s="28"/>
      <c r="J98" s="28"/>
      <c r="K98" s="65"/>
    </row>
    <row r="99" spans="1:11" ht="24">
      <c r="A99" s="28"/>
      <c r="B99" s="28"/>
      <c r="C99" s="74"/>
      <c r="D99" s="74"/>
      <c r="E99" s="28"/>
      <c r="F99" s="28"/>
      <c r="G99" s="28"/>
      <c r="H99" s="28"/>
      <c r="I99" s="28"/>
      <c r="J99" s="28"/>
      <c r="K99" s="65"/>
    </row>
    <row r="100" spans="1:11" ht="24">
      <c r="A100" s="28"/>
      <c r="B100" s="28"/>
      <c r="C100" s="74"/>
      <c r="D100" s="74"/>
      <c r="E100" s="28"/>
      <c r="F100" s="28"/>
      <c r="G100" s="28"/>
      <c r="H100" s="28"/>
      <c r="I100" s="28"/>
      <c r="J100" s="28"/>
      <c r="K100" s="65"/>
    </row>
    <row r="101" spans="1:11" ht="24">
      <c r="A101" s="113"/>
      <c r="B101" s="74"/>
      <c r="C101" s="74"/>
      <c r="D101" s="74"/>
      <c r="E101" s="74"/>
      <c r="F101" s="246"/>
      <c r="G101" s="246"/>
      <c r="H101" s="246"/>
      <c r="I101" s="246"/>
      <c r="J101" s="74"/>
      <c r="K101" s="65"/>
    </row>
    <row r="102" spans="1:11" ht="24">
      <c r="A102" s="74"/>
      <c r="B102" s="74"/>
      <c r="C102" s="74"/>
      <c r="D102" s="74"/>
      <c r="E102" s="74"/>
      <c r="F102" s="113"/>
      <c r="G102" s="113"/>
      <c r="H102" s="113"/>
      <c r="I102" s="113"/>
      <c r="J102" s="74"/>
      <c r="K102" s="65"/>
    </row>
    <row r="103" spans="1:11" ht="24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65"/>
    </row>
    <row r="104" spans="1:11" ht="24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65"/>
    </row>
    <row r="105" spans="1:11" ht="24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65"/>
    </row>
    <row r="106" spans="1:11" ht="24">
      <c r="A106" s="113"/>
      <c r="B106" s="28"/>
      <c r="C106" s="74"/>
      <c r="D106" s="74"/>
      <c r="E106" s="28"/>
      <c r="F106" s="185"/>
      <c r="G106" s="185"/>
      <c r="H106" s="185"/>
      <c r="I106" s="248"/>
      <c r="J106" s="28"/>
      <c r="K106" s="65"/>
    </row>
    <row r="107" spans="1:11" ht="24">
      <c r="A107" s="74"/>
      <c r="B107" s="28"/>
      <c r="C107" s="74"/>
      <c r="D107" s="74"/>
      <c r="E107" s="28"/>
      <c r="F107" s="34"/>
      <c r="G107" s="34"/>
      <c r="H107" s="34"/>
      <c r="I107" s="34"/>
      <c r="J107" s="28"/>
      <c r="K107" s="65"/>
    </row>
    <row r="108" spans="1:11" ht="24">
      <c r="A108" s="74"/>
      <c r="B108" s="74"/>
      <c r="C108" s="74"/>
      <c r="D108" s="74"/>
      <c r="E108" s="28"/>
      <c r="F108" s="28"/>
      <c r="G108" s="28"/>
      <c r="H108" s="28"/>
      <c r="I108" s="28"/>
      <c r="J108" s="28"/>
      <c r="K108" s="65"/>
    </row>
    <row r="109" spans="1:11" ht="24">
      <c r="A109" s="74"/>
      <c r="B109" s="28"/>
      <c r="C109" s="28"/>
      <c r="D109" s="28"/>
      <c r="E109" s="28"/>
      <c r="F109" s="28"/>
      <c r="G109" s="28"/>
      <c r="H109" s="28"/>
      <c r="I109" s="28"/>
      <c r="J109" s="28"/>
      <c r="K109" s="65"/>
    </row>
    <row r="110" spans="1:11" ht="24">
      <c r="A110" s="74"/>
      <c r="B110" s="28"/>
      <c r="C110" s="28"/>
      <c r="D110" s="28"/>
      <c r="E110" s="28"/>
      <c r="F110" s="28"/>
      <c r="G110" s="28"/>
      <c r="H110" s="28"/>
      <c r="I110" s="28"/>
      <c r="J110" s="28"/>
      <c r="K110" s="65"/>
    </row>
    <row r="111" spans="1:11" ht="24">
      <c r="A111" s="113"/>
      <c r="B111" s="74"/>
      <c r="C111" s="74"/>
      <c r="D111" s="74"/>
      <c r="E111" s="74"/>
      <c r="F111" s="245"/>
      <c r="G111" s="245"/>
      <c r="H111" s="245"/>
      <c r="I111" s="245"/>
      <c r="J111" s="74"/>
      <c r="K111" s="65"/>
    </row>
    <row r="112" spans="1:11" ht="24">
      <c r="A112" s="74"/>
      <c r="B112" s="74"/>
      <c r="C112" s="74"/>
      <c r="D112" s="74"/>
      <c r="E112" s="74"/>
      <c r="F112" s="113"/>
      <c r="G112" s="113"/>
      <c r="H112" s="113"/>
      <c r="I112" s="113"/>
      <c r="J112" s="74"/>
      <c r="K112" s="65"/>
    </row>
    <row r="113" spans="1:12" ht="24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65"/>
    </row>
    <row r="114" spans="1:12" ht="24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65"/>
    </row>
    <row r="115" spans="1:12" ht="24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65"/>
    </row>
    <row r="116" spans="1:12" ht="24">
      <c r="A116" s="113"/>
      <c r="B116" s="74"/>
      <c r="C116" s="74"/>
      <c r="D116" s="74"/>
      <c r="E116" s="74"/>
      <c r="F116" s="245"/>
      <c r="G116" s="245"/>
      <c r="H116" s="245"/>
      <c r="I116" s="245"/>
      <c r="J116" s="74"/>
      <c r="K116" s="65"/>
    </row>
    <row r="117" spans="1:12" ht="24">
      <c r="A117" s="113"/>
      <c r="B117" s="74"/>
      <c r="C117" s="74"/>
      <c r="D117" s="74"/>
      <c r="E117" s="74"/>
      <c r="F117" s="249"/>
      <c r="G117" s="249"/>
      <c r="H117" s="249"/>
      <c r="I117" s="113"/>
      <c r="J117" s="74"/>
      <c r="K117" s="65"/>
    </row>
    <row r="118" spans="1:12" ht="24">
      <c r="A118" s="113"/>
      <c r="B118" s="74"/>
      <c r="C118" s="74"/>
      <c r="D118" s="74"/>
      <c r="E118" s="74"/>
      <c r="F118" s="74"/>
      <c r="G118" s="74"/>
      <c r="H118" s="74"/>
      <c r="I118" s="74"/>
      <c r="J118" s="74"/>
      <c r="K118" s="65"/>
    </row>
    <row r="119" spans="1:12" ht="24">
      <c r="A119" s="34"/>
      <c r="B119" s="28"/>
      <c r="C119" s="74"/>
      <c r="D119" s="74"/>
      <c r="E119" s="28"/>
      <c r="F119" s="28"/>
      <c r="G119" s="28"/>
      <c r="H119" s="28"/>
      <c r="I119" s="28"/>
      <c r="J119" s="28"/>
      <c r="K119" s="65"/>
    </row>
    <row r="120" spans="1:12" ht="24">
      <c r="A120" s="28"/>
      <c r="B120" s="28"/>
      <c r="C120" s="74"/>
      <c r="D120" s="74"/>
      <c r="E120" s="28"/>
      <c r="F120" s="28"/>
      <c r="G120" s="28"/>
      <c r="H120" s="28"/>
      <c r="I120" s="28"/>
      <c r="J120" s="28"/>
      <c r="K120" s="65"/>
    </row>
    <row r="121" spans="1:12" ht="24">
      <c r="A121" s="34"/>
      <c r="B121" s="28"/>
      <c r="C121" s="74"/>
      <c r="D121" s="74"/>
      <c r="E121" s="28"/>
      <c r="F121" s="185"/>
      <c r="G121" s="185"/>
      <c r="H121" s="185"/>
      <c r="I121" s="185"/>
      <c r="J121" s="28"/>
      <c r="K121" s="65"/>
    </row>
    <row r="122" spans="1:12" ht="24">
      <c r="A122" s="28"/>
      <c r="B122" s="186"/>
      <c r="C122" s="74"/>
      <c r="D122" s="74"/>
      <c r="E122" s="28"/>
      <c r="F122" s="34"/>
      <c r="G122" s="34"/>
      <c r="H122" s="34"/>
      <c r="I122" s="34"/>
      <c r="J122" s="28"/>
      <c r="K122" s="65"/>
    </row>
    <row r="123" spans="1:12" ht="24">
      <c r="A123" s="28"/>
      <c r="B123" s="28"/>
      <c r="C123" s="74"/>
      <c r="D123" s="74"/>
      <c r="E123" s="28"/>
      <c r="F123" s="28"/>
      <c r="G123" s="28"/>
      <c r="H123" s="28"/>
      <c r="I123" s="28"/>
      <c r="J123" s="28"/>
      <c r="K123" s="65"/>
      <c r="L123">
        <v>250</v>
      </c>
    </row>
    <row r="124" spans="1:12" ht="24">
      <c r="A124" s="28"/>
      <c r="B124" s="28"/>
      <c r="C124" s="74"/>
      <c r="D124" s="74"/>
      <c r="E124" s="28"/>
      <c r="F124" s="28"/>
      <c r="G124" s="28"/>
      <c r="H124" s="28"/>
      <c r="I124" s="28"/>
      <c r="J124" s="28"/>
      <c r="K124" s="65"/>
      <c r="L124">
        <f>L123-75</f>
        <v>175</v>
      </c>
    </row>
    <row r="125" spans="1:12" ht="24">
      <c r="A125" s="28"/>
      <c r="B125" s="28"/>
      <c r="C125" s="74"/>
      <c r="D125" s="74"/>
      <c r="E125" s="28"/>
      <c r="F125" s="28"/>
      <c r="G125" s="28"/>
      <c r="H125" s="28"/>
      <c r="I125" s="28"/>
      <c r="J125" s="28"/>
      <c r="K125" s="65"/>
      <c r="L125">
        <f>L124-75</f>
        <v>100</v>
      </c>
    </row>
    <row r="126" spans="1:12" ht="24">
      <c r="A126" s="113"/>
      <c r="B126" s="74"/>
      <c r="C126" s="74"/>
      <c r="D126" s="74"/>
      <c r="E126" s="113"/>
      <c r="F126" s="246"/>
      <c r="G126" s="246"/>
      <c r="H126" s="246"/>
      <c r="I126" s="246"/>
      <c r="J126" s="74"/>
      <c r="K126" s="65"/>
    </row>
    <row r="127" spans="1:12" ht="24">
      <c r="A127" s="113"/>
      <c r="B127" s="74"/>
      <c r="C127" s="74"/>
      <c r="D127" s="74"/>
      <c r="E127" s="74"/>
      <c r="F127" s="113"/>
      <c r="G127" s="113"/>
      <c r="H127" s="113"/>
      <c r="I127" s="113"/>
      <c r="J127" s="74"/>
      <c r="K127" s="65"/>
    </row>
    <row r="128" spans="1:12" ht="24">
      <c r="A128" s="113"/>
      <c r="B128" s="74"/>
      <c r="C128" s="74"/>
      <c r="D128" s="74"/>
      <c r="E128" s="74"/>
      <c r="F128" s="74"/>
      <c r="G128" s="74"/>
      <c r="H128" s="74"/>
      <c r="I128" s="74"/>
      <c r="J128" s="74"/>
    </row>
    <row r="129" spans="1:10" ht="24">
      <c r="A129" s="113"/>
      <c r="B129" s="74"/>
      <c r="C129" s="74"/>
      <c r="D129" s="74"/>
      <c r="E129" s="34"/>
      <c r="F129" s="185"/>
      <c r="G129" s="185"/>
      <c r="H129" s="185"/>
      <c r="I129" s="28"/>
      <c r="J129" s="28"/>
    </row>
    <row r="130" spans="1:10" ht="24">
      <c r="A130" s="113"/>
      <c r="B130" s="74"/>
      <c r="C130" s="74"/>
      <c r="D130" s="74"/>
      <c r="E130" s="28"/>
      <c r="F130" s="34"/>
      <c r="G130" s="34"/>
      <c r="H130" s="34"/>
      <c r="I130" s="28"/>
      <c r="J130" s="65"/>
    </row>
    <row r="131" spans="1:10" ht="24">
      <c r="A131" s="113"/>
      <c r="B131" s="74"/>
      <c r="C131" s="74"/>
      <c r="D131" s="74"/>
      <c r="E131" s="28"/>
      <c r="F131" s="28"/>
      <c r="G131" s="28"/>
      <c r="H131" s="28"/>
      <c r="I131" s="28"/>
      <c r="J131" s="65"/>
    </row>
    <row r="132" spans="1:10" ht="24">
      <c r="A132" s="113"/>
      <c r="B132" s="74"/>
      <c r="C132" s="28"/>
      <c r="D132" s="28"/>
      <c r="E132" s="28"/>
      <c r="F132" s="28"/>
      <c r="G132" s="28"/>
      <c r="H132" s="28"/>
      <c r="I132" s="28"/>
      <c r="J132" s="65"/>
    </row>
    <row r="133" spans="1:10" ht="24">
      <c r="A133" s="113"/>
      <c r="B133" s="74"/>
      <c r="C133" s="74"/>
      <c r="D133" s="74"/>
      <c r="E133" s="74"/>
      <c r="F133" s="74"/>
      <c r="G133" s="74"/>
      <c r="H133" s="74"/>
      <c r="I133" s="74"/>
      <c r="J133" s="74"/>
    </row>
    <row r="134" spans="1:10" ht="24">
      <c r="A134" s="34"/>
      <c r="B134" s="28"/>
      <c r="C134" s="74"/>
      <c r="D134" s="74"/>
      <c r="E134" s="34"/>
      <c r="F134" s="185"/>
      <c r="G134" s="185"/>
      <c r="H134" s="185"/>
      <c r="I134" s="28"/>
      <c r="J134" s="28"/>
    </row>
    <row r="135" spans="1:10" ht="24">
      <c r="A135" s="28"/>
      <c r="B135" s="28"/>
      <c r="C135" s="74"/>
      <c r="D135" s="74"/>
      <c r="E135" s="28"/>
      <c r="F135" s="34"/>
      <c r="G135" s="34"/>
      <c r="H135" s="34"/>
      <c r="I135" s="28"/>
      <c r="J135" s="65"/>
    </row>
    <row r="136" spans="1:10" ht="24">
      <c r="A136" s="28"/>
      <c r="B136" s="28"/>
      <c r="C136" s="74"/>
      <c r="D136" s="74"/>
      <c r="E136" s="28"/>
      <c r="F136" s="28"/>
      <c r="G136" s="28"/>
      <c r="H136" s="28"/>
      <c r="I136" s="28"/>
      <c r="J136" s="65"/>
    </row>
    <row r="137" spans="1:10" ht="24">
      <c r="A137" s="28"/>
      <c r="B137" s="28"/>
      <c r="C137" s="28"/>
      <c r="D137" s="28"/>
      <c r="E137" s="28"/>
      <c r="F137" s="28"/>
      <c r="G137" s="28"/>
      <c r="H137" s="28"/>
      <c r="I137" s="28"/>
      <c r="J137" s="65"/>
    </row>
    <row r="138" spans="1:10" ht="24">
      <c r="A138" s="34"/>
      <c r="B138" s="28"/>
      <c r="C138" s="74"/>
      <c r="D138" s="74"/>
      <c r="E138" s="28"/>
      <c r="F138" s="185"/>
      <c r="G138" s="185"/>
      <c r="H138" s="185"/>
      <c r="I138" s="185"/>
      <c r="J138" s="28"/>
    </row>
    <row r="139" spans="1:10" ht="24">
      <c r="A139" s="28"/>
      <c r="B139" s="28"/>
      <c r="C139" s="74"/>
      <c r="D139" s="74"/>
      <c r="E139" s="28"/>
      <c r="F139" s="34"/>
      <c r="G139" s="34"/>
      <c r="H139" s="34"/>
      <c r="I139" s="34"/>
      <c r="J139" s="28"/>
    </row>
    <row r="140" spans="1:10" ht="24">
      <c r="A140" s="28"/>
      <c r="B140" s="28"/>
      <c r="C140" s="74"/>
      <c r="D140" s="74"/>
      <c r="E140" s="28"/>
      <c r="F140" s="28"/>
      <c r="G140" s="28"/>
      <c r="H140" s="28"/>
      <c r="I140" s="28"/>
      <c r="J140" s="28"/>
    </row>
    <row r="141" spans="1:10" ht="24">
      <c r="A141" s="28"/>
      <c r="B141" s="28"/>
      <c r="C141" s="74"/>
      <c r="D141" s="74"/>
      <c r="E141" s="28"/>
      <c r="F141" s="28"/>
      <c r="G141" s="28"/>
      <c r="H141" s="28"/>
      <c r="I141" s="28"/>
      <c r="J141" s="28"/>
    </row>
    <row r="142" spans="1:10" ht="24">
      <c r="A142" s="28"/>
      <c r="B142" s="28"/>
      <c r="C142" s="74"/>
      <c r="D142" s="74"/>
      <c r="E142" s="28"/>
      <c r="F142" s="28"/>
      <c r="G142" s="28"/>
      <c r="H142" s="28"/>
      <c r="I142" s="28"/>
      <c r="J142" s="28"/>
    </row>
    <row r="143" spans="1:10" ht="24">
      <c r="A143" s="34"/>
      <c r="B143" s="74"/>
      <c r="C143" s="74"/>
      <c r="D143" s="74"/>
      <c r="E143" s="74"/>
      <c r="F143" s="245"/>
      <c r="G143" s="245"/>
      <c r="H143" s="245"/>
      <c r="I143" s="245"/>
      <c r="J143" s="74"/>
    </row>
    <row r="144" spans="1:10" ht="24">
      <c r="A144" s="28"/>
      <c r="B144" s="74"/>
      <c r="C144" s="74"/>
      <c r="D144" s="74"/>
      <c r="E144" s="74"/>
      <c r="F144" s="250"/>
      <c r="G144" s="250"/>
      <c r="H144" s="250"/>
      <c r="I144" s="129"/>
      <c r="J144" s="74"/>
    </row>
    <row r="145" spans="1:10" ht="24">
      <c r="A145" s="28"/>
      <c r="B145" s="74"/>
      <c r="C145" s="74"/>
      <c r="D145" s="74"/>
      <c r="E145" s="74"/>
      <c r="F145" s="74"/>
      <c r="G145" s="74"/>
      <c r="H145" s="74"/>
      <c r="I145" s="74"/>
      <c r="J145" s="74"/>
    </row>
    <row r="146" spans="1:10" ht="24">
      <c r="A146" s="28"/>
      <c r="B146" s="28"/>
      <c r="C146" s="74"/>
      <c r="D146" s="74"/>
      <c r="E146" s="28"/>
      <c r="F146" s="28"/>
      <c r="G146" s="28"/>
      <c r="H146" s="28"/>
      <c r="I146" s="28"/>
      <c r="J146" s="28"/>
    </row>
    <row r="147" spans="1:10" ht="24">
      <c r="A147" s="28"/>
      <c r="B147" s="28"/>
      <c r="C147" s="74"/>
      <c r="D147" s="74"/>
      <c r="E147" s="28"/>
      <c r="F147" s="28"/>
      <c r="G147" s="28"/>
      <c r="H147" s="28"/>
      <c r="I147" s="28"/>
      <c r="J147" s="28"/>
    </row>
    <row r="148" spans="1:10" ht="24">
      <c r="A148" s="34"/>
      <c r="B148" s="28"/>
      <c r="C148" s="74"/>
      <c r="D148" s="74"/>
      <c r="E148" s="28"/>
      <c r="F148" s="28"/>
      <c r="G148" s="244"/>
      <c r="H148" s="244"/>
      <c r="I148" s="244"/>
      <c r="J148" s="28"/>
    </row>
    <row r="149" spans="1:10" ht="24">
      <c r="A149" s="28"/>
      <c r="B149" s="28"/>
      <c r="C149" s="74"/>
      <c r="D149" s="74"/>
      <c r="E149" s="28"/>
      <c r="F149" s="28"/>
      <c r="G149" s="34"/>
      <c r="H149" s="34"/>
      <c r="I149" s="34"/>
      <c r="J149" s="28"/>
    </row>
    <row r="150" spans="1:10" ht="24">
      <c r="A150" s="28"/>
      <c r="B150" s="28"/>
      <c r="C150" s="74"/>
      <c r="D150" s="74"/>
      <c r="E150" s="28"/>
      <c r="F150" s="28"/>
      <c r="G150" s="28"/>
      <c r="H150" s="28"/>
      <c r="I150" s="28"/>
      <c r="J150" s="28"/>
    </row>
    <row r="151" spans="1:10" ht="24">
      <c r="A151" s="28"/>
      <c r="B151" s="28"/>
      <c r="C151" s="74"/>
      <c r="D151" s="74"/>
      <c r="E151" s="28"/>
      <c r="F151" s="28"/>
      <c r="G151" s="28"/>
      <c r="H151" s="28"/>
      <c r="I151" s="28"/>
      <c r="J151" s="28"/>
    </row>
    <row r="152" spans="1:10" ht="24">
      <c r="A152" s="28"/>
      <c r="B152" s="28"/>
      <c r="C152" s="74"/>
      <c r="D152" s="74"/>
      <c r="E152" s="28"/>
      <c r="F152" s="28"/>
      <c r="G152" s="28"/>
      <c r="H152" s="28"/>
      <c r="I152" s="28"/>
      <c r="J152" s="28"/>
    </row>
    <row r="153" spans="1:10" ht="24">
      <c r="A153" s="34"/>
      <c r="B153" s="28"/>
      <c r="C153" s="74"/>
      <c r="D153" s="74"/>
      <c r="E153" s="28"/>
      <c r="F153" s="185"/>
      <c r="G153" s="185"/>
      <c r="H153" s="185"/>
      <c r="I153" s="185"/>
      <c r="J153" s="28"/>
    </row>
    <row r="154" spans="1:10" ht="24">
      <c r="A154" s="28"/>
      <c r="B154" s="28"/>
      <c r="C154" s="74"/>
      <c r="D154" s="74"/>
      <c r="E154" s="28"/>
      <c r="F154" s="34"/>
      <c r="G154" s="34"/>
      <c r="H154" s="34"/>
      <c r="I154" s="34"/>
      <c r="J154" s="28"/>
    </row>
    <row r="155" spans="1:10" ht="24">
      <c r="A155" s="28"/>
      <c r="B155" s="28"/>
      <c r="C155" s="74"/>
      <c r="D155" s="74"/>
      <c r="E155" s="28"/>
      <c r="F155" s="28"/>
      <c r="G155" s="28"/>
      <c r="H155" s="28"/>
      <c r="I155" s="28"/>
      <c r="J155" s="28"/>
    </row>
    <row r="156" spans="1:10" ht="24">
      <c r="A156" s="28"/>
      <c r="B156" s="28"/>
      <c r="C156" s="74"/>
      <c r="D156" s="74"/>
      <c r="E156" s="28"/>
      <c r="F156" s="28"/>
      <c r="G156" s="28"/>
      <c r="H156" s="28"/>
      <c r="I156" s="28"/>
      <c r="J156" s="28"/>
    </row>
    <row r="157" spans="1:10" ht="24">
      <c r="A157" s="28"/>
      <c r="B157" s="28"/>
      <c r="C157" s="74"/>
      <c r="D157" s="74"/>
      <c r="E157" s="28"/>
      <c r="F157" s="28"/>
      <c r="G157" s="28"/>
      <c r="H157" s="28"/>
      <c r="I157" s="28"/>
      <c r="J157" s="28"/>
    </row>
    <row r="158" spans="1:10" ht="24">
      <c r="A158" s="34"/>
      <c r="B158" s="28"/>
      <c r="C158" s="74"/>
      <c r="D158" s="74"/>
      <c r="E158" s="28"/>
      <c r="F158" s="28"/>
      <c r="G158" s="244"/>
      <c r="H158" s="244"/>
      <c r="I158" s="244"/>
      <c r="J158" s="28"/>
    </row>
    <row r="159" spans="1:10" ht="24">
      <c r="A159" s="28"/>
      <c r="B159" s="28"/>
      <c r="C159" s="74"/>
      <c r="D159" s="74"/>
      <c r="E159" s="28"/>
      <c r="F159" s="28"/>
      <c r="G159" s="34"/>
      <c r="H159" s="34"/>
      <c r="I159" s="34"/>
      <c r="J159" s="28"/>
    </row>
    <row r="160" spans="1:10" ht="24">
      <c r="A160" s="28"/>
      <c r="B160" s="28"/>
      <c r="C160" s="74"/>
      <c r="D160" s="74"/>
      <c r="E160" s="28"/>
      <c r="F160" s="28"/>
      <c r="G160" s="28"/>
      <c r="H160" s="28"/>
      <c r="I160" s="28"/>
      <c r="J160" s="28"/>
    </row>
    <row r="161" spans="1:10" ht="24">
      <c r="A161" s="34"/>
      <c r="B161" s="28"/>
      <c r="C161" s="74"/>
      <c r="D161" s="74"/>
      <c r="E161" s="28"/>
      <c r="F161" s="28"/>
      <c r="G161" s="244"/>
      <c r="H161" s="244"/>
      <c r="I161" s="28"/>
      <c r="J161" s="28"/>
    </row>
    <row r="162" spans="1:10" ht="24">
      <c r="A162" s="28"/>
      <c r="B162" s="28"/>
      <c r="C162" s="74"/>
      <c r="D162" s="74"/>
      <c r="E162" s="28"/>
      <c r="F162" s="28"/>
      <c r="G162" s="34"/>
      <c r="H162" s="34"/>
      <c r="I162" s="28"/>
      <c r="J162" s="28"/>
    </row>
    <row r="163" spans="1:10" ht="24">
      <c r="A163" s="28"/>
      <c r="B163" s="28"/>
      <c r="C163" s="74"/>
      <c r="D163" s="74"/>
      <c r="E163" s="28"/>
      <c r="F163" s="28"/>
      <c r="G163" s="28"/>
      <c r="H163" s="28"/>
      <c r="I163" s="28"/>
      <c r="J163" s="28"/>
    </row>
    <row r="164" spans="1:10" ht="24">
      <c r="A164" s="28"/>
      <c r="B164" s="28"/>
      <c r="C164" s="74"/>
      <c r="D164" s="74"/>
      <c r="E164" s="28"/>
      <c r="F164" s="28"/>
      <c r="G164" s="28"/>
      <c r="H164" s="28"/>
      <c r="I164" s="28"/>
      <c r="J164" s="28"/>
    </row>
    <row r="165" spans="1:10" ht="24">
      <c r="A165" s="28"/>
      <c r="B165" s="28"/>
      <c r="C165" s="74"/>
      <c r="D165" s="74"/>
      <c r="E165" s="28"/>
      <c r="F165" s="28"/>
      <c r="G165" s="28"/>
      <c r="H165" s="28"/>
      <c r="I165" s="28"/>
      <c r="J165" s="28"/>
    </row>
    <row r="166" spans="1:10" ht="24">
      <c r="A166" s="34"/>
      <c r="B166" s="28"/>
      <c r="C166" s="74"/>
      <c r="D166" s="74"/>
      <c r="E166" s="34"/>
      <c r="F166" s="185"/>
      <c r="G166" s="28"/>
      <c r="H166" s="28"/>
      <c r="I166" s="28"/>
      <c r="J166" s="28"/>
    </row>
    <row r="167" spans="1:10" ht="24">
      <c r="A167" s="28"/>
      <c r="B167" s="28"/>
      <c r="C167" s="74"/>
      <c r="D167" s="74"/>
      <c r="E167" s="28"/>
      <c r="F167" s="34"/>
      <c r="G167" s="28"/>
      <c r="H167" s="28"/>
      <c r="I167" s="28"/>
      <c r="J167" s="65"/>
    </row>
    <row r="168" spans="1:10" ht="24">
      <c r="A168" s="28"/>
      <c r="B168" s="28"/>
      <c r="C168" s="74"/>
      <c r="D168" s="74"/>
      <c r="E168" s="28"/>
      <c r="F168" s="28"/>
      <c r="G168" s="28"/>
      <c r="H168" s="28"/>
      <c r="I168" s="28"/>
      <c r="J168" s="65"/>
    </row>
    <row r="169" spans="1:10" ht="24">
      <c r="A169" s="28"/>
      <c r="B169" s="28"/>
      <c r="C169" s="28"/>
      <c r="D169" s="28"/>
      <c r="E169" s="28"/>
      <c r="F169" s="28"/>
      <c r="G169" s="28"/>
      <c r="H169" s="28"/>
      <c r="I169" s="28"/>
      <c r="J169" s="65"/>
    </row>
    <row r="170" spans="1:10" ht="24">
      <c r="A170" s="28"/>
      <c r="B170" s="28"/>
      <c r="C170" s="28"/>
      <c r="D170" s="28"/>
      <c r="E170" s="28"/>
      <c r="F170" s="28"/>
      <c r="G170" s="28"/>
      <c r="H170" s="28"/>
      <c r="I170" s="28"/>
      <c r="J170" s="65"/>
    </row>
    <row r="171" spans="1:10" ht="24">
      <c r="A171" s="28"/>
      <c r="B171" s="28"/>
      <c r="C171" s="28"/>
      <c r="D171" s="28"/>
      <c r="E171" s="28"/>
      <c r="F171" s="28"/>
      <c r="G171" s="28"/>
      <c r="H171" s="28"/>
      <c r="I171" s="28"/>
      <c r="J171" s="65"/>
    </row>
    <row r="172" spans="1:10" ht="24">
      <c r="A172" s="113"/>
      <c r="B172" s="74"/>
      <c r="C172" s="74"/>
      <c r="D172" s="74"/>
      <c r="E172" s="74"/>
      <c r="F172" s="185"/>
      <c r="G172" s="185"/>
      <c r="H172" s="185"/>
      <c r="I172" s="185"/>
      <c r="J172" s="74"/>
    </row>
    <row r="173" spans="1:10" ht="24">
      <c r="A173" s="74"/>
      <c r="B173" s="74"/>
      <c r="C173" s="74"/>
      <c r="D173" s="74"/>
      <c r="E173" s="74"/>
      <c r="F173" s="34"/>
      <c r="G173" s="34"/>
      <c r="H173" s="34"/>
      <c r="I173" s="34"/>
      <c r="J173" s="74"/>
    </row>
    <row r="174" spans="1:10" ht="24">
      <c r="A174" s="74"/>
      <c r="B174" s="74"/>
      <c r="C174" s="74"/>
      <c r="D174" s="74"/>
      <c r="E174" s="74"/>
      <c r="F174" s="74"/>
      <c r="G174" s="74"/>
      <c r="H174" s="74"/>
      <c r="I174" s="74"/>
      <c r="J174" s="74"/>
    </row>
    <row r="175" spans="1:10" ht="24">
      <c r="A175" s="74"/>
      <c r="B175" s="74"/>
      <c r="C175" s="74"/>
      <c r="D175" s="74"/>
      <c r="E175" s="74"/>
      <c r="F175" s="74"/>
      <c r="G175" s="74"/>
      <c r="H175" s="74"/>
      <c r="I175" s="74"/>
      <c r="J175" s="74"/>
    </row>
    <row r="176" spans="1:10" ht="24">
      <c r="A176" s="74"/>
      <c r="B176" s="74"/>
      <c r="C176" s="74"/>
      <c r="D176" s="74"/>
      <c r="E176" s="74"/>
      <c r="F176" s="74"/>
      <c r="G176" s="74"/>
      <c r="H176" s="74"/>
      <c r="I176" s="74"/>
      <c r="J176" s="74"/>
    </row>
    <row r="177" spans="1:11" ht="24">
      <c r="A177" s="113"/>
      <c r="B177" s="28"/>
      <c r="C177" s="74"/>
      <c r="D177" s="74"/>
      <c r="E177" s="34"/>
      <c r="F177" s="185"/>
      <c r="G177" s="185"/>
      <c r="H177" s="185"/>
      <c r="I177" s="28"/>
      <c r="J177" s="28"/>
      <c r="K177" s="172"/>
    </row>
    <row r="178" spans="1:11" ht="24">
      <c r="A178" s="74"/>
      <c r="B178" s="28"/>
      <c r="C178" s="74"/>
      <c r="D178" s="74"/>
      <c r="E178" s="28"/>
      <c r="F178" s="34"/>
      <c r="G178" s="34"/>
      <c r="H178" s="34"/>
      <c r="I178" s="28"/>
      <c r="J178" s="65"/>
      <c r="K178" s="172"/>
    </row>
    <row r="179" spans="1:11" ht="24">
      <c r="A179" s="74"/>
      <c r="B179" s="28"/>
      <c r="C179" s="74"/>
      <c r="D179" s="74"/>
      <c r="E179" s="28"/>
      <c r="F179" s="28"/>
      <c r="G179" s="28"/>
      <c r="H179" s="28"/>
      <c r="I179" s="28"/>
      <c r="J179" s="65"/>
      <c r="K179" s="172"/>
    </row>
    <row r="180" spans="1:11" ht="24">
      <c r="A180" s="28"/>
      <c r="B180" s="28"/>
      <c r="C180" s="28"/>
      <c r="D180" s="28"/>
      <c r="E180" s="28"/>
      <c r="F180" s="28"/>
      <c r="G180" s="28"/>
      <c r="H180" s="28"/>
      <c r="I180" s="28"/>
      <c r="J180" s="65"/>
    </row>
    <row r="181" spans="1:11" ht="24">
      <c r="A181" s="113"/>
      <c r="B181" s="28"/>
      <c r="C181" s="74"/>
      <c r="D181" s="74"/>
      <c r="E181" s="34"/>
      <c r="F181" s="185"/>
      <c r="G181" s="185"/>
      <c r="H181" s="185"/>
      <c r="I181" s="28"/>
      <c r="J181" s="28"/>
    </row>
    <row r="182" spans="1:11" ht="24">
      <c r="A182" s="74"/>
      <c r="B182" s="28"/>
      <c r="C182" s="74"/>
      <c r="D182" s="74"/>
      <c r="E182" s="28"/>
      <c r="F182" s="34"/>
      <c r="G182" s="34"/>
      <c r="H182" s="34"/>
      <c r="I182" s="28"/>
      <c r="J182" s="65"/>
    </row>
    <row r="183" spans="1:11" ht="24">
      <c r="A183" s="74"/>
      <c r="B183" s="28"/>
      <c r="C183" s="74"/>
      <c r="D183" s="74"/>
      <c r="E183" s="28"/>
      <c r="F183" s="28"/>
      <c r="G183" s="28"/>
      <c r="H183" s="28"/>
      <c r="I183" s="28"/>
      <c r="J183" s="65"/>
    </row>
    <row r="184" spans="1:11" ht="24">
      <c r="A184" s="28"/>
      <c r="B184" s="28"/>
      <c r="C184" s="28"/>
      <c r="D184" s="28"/>
      <c r="E184" s="28"/>
      <c r="F184" s="28"/>
      <c r="G184" s="28"/>
      <c r="H184" s="28"/>
      <c r="I184" s="28"/>
      <c r="J184" s="65"/>
    </row>
    <row r="185" spans="1:11" ht="24">
      <c r="A185" s="113"/>
      <c r="B185" s="28"/>
      <c r="C185" s="74"/>
      <c r="D185" s="74"/>
      <c r="E185" s="34"/>
      <c r="F185" s="185"/>
      <c r="G185" s="185"/>
      <c r="H185" s="185"/>
      <c r="I185" s="185"/>
      <c r="J185" s="28"/>
    </row>
    <row r="186" spans="1:11" ht="24">
      <c r="A186" s="74"/>
      <c r="B186" s="28"/>
      <c r="C186" s="74"/>
      <c r="D186" s="74"/>
      <c r="E186" s="28"/>
      <c r="F186" s="34"/>
      <c r="G186" s="34"/>
      <c r="H186" s="34"/>
      <c r="I186" s="34"/>
      <c r="J186" s="65"/>
    </row>
    <row r="187" spans="1:11" ht="24">
      <c r="A187" s="74"/>
      <c r="B187" s="28"/>
      <c r="C187" s="74"/>
      <c r="D187" s="74"/>
      <c r="E187" s="28"/>
      <c r="F187" s="28"/>
      <c r="G187" s="28"/>
      <c r="H187" s="28"/>
      <c r="I187" s="28"/>
      <c r="J187" s="65"/>
    </row>
    <row r="188" spans="1:11" ht="24">
      <c r="A188" s="28"/>
      <c r="B188" s="28"/>
      <c r="C188" s="28"/>
      <c r="D188" s="28"/>
      <c r="E188" s="28"/>
      <c r="F188" s="28"/>
      <c r="G188" s="28"/>
      <c r="H188" s="28"/>
      <c r="I188" s="28"/>
      <c r="J188" s="65"/>
    </row>
    <row r="189" spans="1:11" ht="24">
      <c r="A189" s="28"/>
      <c r="B189" s="28"/>
      <c r="C189" s="28"/>
      <c r="D189" s="28"/>
      <c r="E189" s="28"/>
      <c r="F189" s="28"/>
      <c r="G189" s="28"/>
      <c r="H189" s="28"/>
      <c r="I189" s="28"/>
      <c r="J189" s="65"/>
    </row>
    <row r="190" spans="1:11" ht="24">
      <c r="A190" s="28"/>
      <c r="B190" s="28"/>
      <c r="C190" s="28"/>
      <c r="D190" s="28"/>
      <c r="E190" s="28"/>
      <c r="F190" s="28"/>
      <c r="G190" s="28"/>
      <c r="H190" s="28"/>
      <c r="I190" s="28"/>
      <c r="J190" s="65"/>
    </row>
    <row r="191" spans="1:11" ht="24">
      <c r="A191" s="113"/>
      <c r="B191" s="28"/>
      <c r="C191" s="74"/>
      <c r="D191" s="74"/>
      <c r="E191" s="28"/>
      <c r="F191" s="28"/>
      <c r="G191" s="244"/>
      <c r="H191" s="244"/>
      <c r="I191" s="244"/>
      <c r="J191" s="28"/>
    </row>
    <row r="192" spans="1:11" ht="24">
      <c r="A192" s="74"/>
      <c r="B192" s="28"/>
      <c r="C192" s="74"/>
      <c r="D192" s="74"/>
      <c r="E192" s="28"/>
      <c r="F192" s="28"/>
      <c r="G192" s="34"/>
      <c r="H192" s="34"/>
      <c r="I192" s="34"/>
      <c r="J192" s="28"/>
    </row>
    <row r="193" spans="1:10" ht="24">
      <c r="A193" s="74"/>
      <c r="B193" s="28"/>
      <c r="C193" s="74"/>
      <c r="D193" s="74"/>
      <c r="E193" s="28"/>
      <c r="F193" s="28"/>
      <c r="G193" s="28"/>
      <c r="H193" s="28"/>
      <c r="I193" s="28"/>
      <c r="J193" s="28"/>
    </row>
    <row r="194" spans="1:10" ht="24">
      <c r="A194" s="74"/>
      <c r="B194" s="28"/>
      <c r="C194" s="74"/>
      <c r="D194" s="74"/>
      <c r="E194" s="28"/>
      <c r="F194" s="28"/>
      <c r="G194" s="28"/>
      <c r="H194" s="28"/>
      <c r="I194" s="28"/>
      <c r="J194" s="28"/>
    </row>
    <row r="195" spans="1:10" ht="24">
      <c r="A195" s="113"/>
      <c r="B195" s="28"/>
      <c r="C195" s="74"/>
      <c r="D195" s="74"/>
      <c r="E195" s="28"/>
      <c r="F195" s="244"/>
      <c r="G195" s="244"/>
      <c r="H195" s="244"/>
      <c r="I195" s="244"/>
      <c r="J195" s="28"/>
    </row>
    <row r="196" spans="1:10" ht="24">
      <c r="A196" s="74"/>
      <c r="B196" s="28"/>
      <c r="C196" s="74"/>
      <c r="D196" s="74"/>
      <c r="E196" s="28"/>
      <c r="F196" s="34"/>
      <c r="G196" s="34"/>
      <c r="H196" s="34"/>
      <c r="I196" s="34"/>
      <c r="J196" s="28"/>
    </row>
    <row r="197" spans="1:10" ht="24">
      <c r="A197" s="74"/>
      <c r="B197" s="28"/>
      <c r="C197" s="74"/>
      <c r="D197" s="74"/>
      <c r="E197" s="28"/>
      <c r="F197" s="28"/>
      <c r="G197" s="28"/>
      <c r="H197" s="28"/>
      <c r="I197" s="28"/>
      <c r="J197" s="28"/>
    </row>
    <row r="198" spans="1:10" ht="24">
      <c r="A198" s="74"/>
      <c r="B198" s="28"/>
      <c r="C198" s="74"/>
      <c r="D198" s="74"/>
      <c r="E198" s="28"/>
      <c r="F198" s="28"/>
      <c r="G198" s="28"/>
      <c r="H198" s="28"/>
      <c r="I198" s="28"/>
      <c r="J198" s="28"/>
    </row>
    <row r="199" spans="1:10" ht="24">
      <c r="A199" s="113"/>
      <c r="B199" s="74"/>
      <c r="C199" s="74"/>
      <c r="D199" s="74"/>
      <c r="E199" s="74"/>
      <c r="F199" s="245"/>
      <c r="G199" s="245"/>
      <c r="H199" s="245"/>
      <c r="I199" s="245"/>
      <c r="J199" s="74"/>
    </row>
    <row r="200" spans="1:10" ht="24">
      <c r="A200" s="74"/>
      <c r="B200" s="74"/>
      <c r="C200" s="74"/>
      <c r="D200" s="74"/>
      <c r="E200" s="74"/>
      <c r="F200" s="113"/>
      <c r="G200" s="249"/>
      <c r="H200" s="249"/>
      <c r="I200" s="113"/>
      <c r="J200" s="74"/>
    </row>
    <row r="201" spans="1:10" ht="24">
      <c r="A201" s="74"/>
      <c r="B201" s="74"/>
      <c r="C201" s="74"/>
      <c r="D201" s="74"/>
      <c r="E201" s="74"/>
      <c r="F201" s="74"/>
      <c r="G201" s="74"/>
      <c r="H201" s="74"/>
      <c r="I201" s="74"/>
      <c r="J201" s="74"/>
    </row>
    <row r="202" spans="1:10" ht="24">
      <c r="A202" s="74"/>
      <c r="B202" s="74"/>
      <c r="C202" s="74"/>
      <c r="D202" s="74"/>
      <c r="E202" s="28"/>
      <c r="F202" s="28"/>
      <c r="G202" s="28"/>
      <c r="H202" s="28"/>
      <c r="I202" s="28"/>
      <c r="J202" s="28"/>
    </row>
    <row r="203" spans="1:10" ht="24">
      <c r="A203" s="74"/>
      <c r="B203" s="74"/>
      <c r="C203" s="74"/>
      <c r="D203" s="74"/>
      <c r="E203" s="28"/>
      <c r="F203" s="28"/>
      <c r="G203" s="28"/>
      <c r="H203" s="28"/>
      <c r="I203" s="28"/>
      <c r="J203" s="28"/>
    </row>
    <row r="204" spans="1:10" ht="24">
      <c r="A204" s="113"/>
      <c r="B204" s="74"/>
      <c r="C204" s="74"/>
      <c r="D204" s="74"/>
      <c r="E204" s="34"/>
      <c r="F204" s="185"/>
      <c r="G204" s="28"/>
      <c r="H204" s="28"/>
      <c r="I204" s="28"/>
      <c r="J204" s="74"/>
    </row>
    <row r="205" spans="1:10" ht="24">
      <c r="A205" s="74"/>
      <c r="B205" s="74"/>
      <c r="C205" s="74"/>
      <c r="D205" s="74"/>
      <c r="E205" s="28"/>
      <c r="F205" s="113"/>
      <c r="G205" s="28"/>
      <c r="H205" s="28"/>
      <c r="I205" s="28"/>
      <c r="J205" s="28"/>
    </row>
    <row r="206" spans="1:10" ht="24">
      <c r="A206" s="74"/>
      <c r="B206" s="74"/>
      <c r="C206" s="74"/>
      <c r="D206" s="74"/>
      <c r="E206" s="28"/>
      <c r="F206" s="28"/>
      <c r="G206" s="28"/>
      <c r="H206" s="28"/>
      <c r="I206" s="28"/>
      <c r="J206" s="28"/>
    </row>
    <row r="207" spans="1:10" ht="24">
      <c r="A207" s="113"/>
      <c r="B207" s="74"/>
      <c r="C207" s="74"/>
      <c r="D207" s="74"/>
      <c r="E207" s="113"/>
      <c r="F207" s="246"/>
      <c r="G207" s="246"/>
      <c r="H207" s="246"/>
      <c r="I207" s="246"/>
      <c r="J207" s="74"/>
    </row>
    <row r="208" spans="1:10" ht="24">
      <c r="A208" s="74"/>
      <c r="B208" s="74"/>
      <c r="C208" s="74"/>
      <c r="D208" s="74"/>
      <c r="E208" s="74"/>
      <c r="F208" s="113"/>
      <c r="G208" s="113"/>
      <c r="H208" s="113"/>
      <c r="I208" s="113"/>
      <c r="J208" s="74"/>
    </row>
    <row r="209" spans="1:10" ht="24">
      <c r="A209" s="74"/>
      <c r="B209" s="74"/>
      <c r="C209" s="74"/>
      <c r="D209" s="74"/>
      <c r="E209" s="74"/>
      <c r="F209" s="74"/>
      <c r="G209" s="74"/>
      <c r="H209" s="74"/>
      <c r="I209" s="74"/>
      <c r="J209" s="74"/>
    </row>
    <row r="210" spans="1:10" ht="24">
      <c r="A210" s="113"/>
      <c r="B210" s="74"/>
      <c r="C210" s="74"/>
      <c r="D210" s="74"/>
      <c r="E210" s="74"/>
      <c r="F210" s="185"/>
      <c r="G210" s="185"/>
      <c r="H210" s="185"/>
      <c r="I210" s="185"/>
      <c r="J210" s="74"/>
    </row>
    <row r="211" spans="1:10" ht="24">
      <c r="A211" s="74"/>
      <c r="B211" s="74"/>
      <c r="C211" s="74"/>
      <c r="D211" s="74"/>
      <c r="E211" s="74"/>
      <c r="F211" s="34"/>
      <c r="G211" s="34"/>
      <c r="H211" s="34"/>
      <c r="I211" s="34"/>
      <c r="J211" s="74"/>
    </row>
    <row r="212" spans="1:10" ht="24">
      <c r="A212" s="74"/>
      <c r="B212" s="74"/>
      <c r="C212" s="74"/>
      <c r="D212" s="74"/>
      <c r="E212" s="74"/>
      <c r="F212" s="74"/>
      <c r="G212" s="74"/>
      <c r="H212" s="74"/>
      <c r="I212" s="74"/>
      <c r="J212" s="74"/>
    </row>
    <row r="213" spans="1:10" ht="24">
      <c r="A213" s="74"/>
      <c r="B213" s="74"/>
      <c r="C213" s="74"/>
      <c r="D213" s="74"/>
      <c r="E213" s="74"/>
      <c r="F213" s="74"/>
      <c r="G213" s="74"/>
      <c r="H213" s="74"/>
      <c r="I213" s="74"/>
      <c r="J213" s="74"/>
    </row>
    <row r="214" spans="1:10" ht="24">
      <c r="A214" s="74"/>
      <c r="B214" s="74"/>
      <c r="C214" s="74"/>
      <c r="D214" s="74"/>
      <c r="E214" s="74"/>
      <c r="F214" s="74"/>
      <c r="G214" s="74"/>
      <c r="H214" s="74"/>
      <c r="I214" s="74"/>
      <c r="J214" s="74"/>
    </row>
    <row r="215" spans="1:10" ht="24">
      <c r="A215" s="34"/>
      <c r="B215" s="28"/>
      <c r="C215" s="74"/>
      <c r="D215" s="74"/>
      <c r="E215" s="34"/>
      <c r="F215" s="185"/>
      <c r="G215" s="28"/>
      <c r="H215" s="28"/>
      <c r="I215" s="185"/>
      <c r="J215" s="28"/>
    </row>
    <row r="216" spans="1:10" ht="24">
      <c r="A216" s="28"/>
      <c r="B216" s="28"/>
      <c r="C216" s="74"/>
      <c r="D216" s="74"/>
      <c r="E216" s="28"/>
      <c r="F216" s="34"/>
      <c r="G216" s="28"/>
      <c r="H216" s="28"/>
      <c r="I216" s="34"/>
      <c r="J216" s="65"/>
    </row>
    <row r="217" spans="1:10" ht="24">
      <c r="A217" s="28"/>
      <c r="B217" s="28"/>
      <c r="C217" s="74"/>
      <c r="D217" s="74"/>
      <c r="E217" s="28"/>
      <c r="F217" s="28"/>
      <c r="G217" s="28"/>
      <c r="H217" s="28"/>
      <c r="I217" s="28"/>
      <c r="J217" s="65"/>
    </row>
    <row r="218" spans="1:10" ht="24">
      <c r="A218" s="28"/>
      <c r="B218" s="28"/>
      <c r="C218" s="28"/>
      <c r="D218" s="28"/>
      <c r="E218" s="28"/>
      <c r="F218" s="28"/>
      <c r="G218" s="28"/>
      <c r="H218" s="28"/>
      <c r="I218" s="28"/>
      <c r="J218" s="65"/>
    </row>
    <row r="219" spans="1:10" ht="24">
      <c r="A219" s="34"/>
      <c r="B219" s="28"/>
      <c r="C219" s="74"/>
      <c r="D219" s="74"/>
      <c r="E219" s="28"/>
      <c r="F219" s="185"/>
      <c r="G219" s="28"/>
      <c r="H219" s="28"/>
      <c r="I219" s="185"/>
      <c r="J219" s="28"/>
    </row>
    <row r="220" spans="1:10" ht="24">
      <c r="A220" s="28"/>
      <c r="B220" s="28"/>
      <c r="C220" s="74"/>
      <c r="D220" s="74"/>
      <c r="E220" s="28"/>
      <c r="F220" s="34"/>
      <c r="G220" s="28"/>
      <c r="H220" s="28"/>
      <c r="I220" s="34"/>
      <c r="J220" s="28"/>
    </row>
    <row r="221" spans="1:10" ht="24">
      <c r="A221" s="28"/>
      <c r="B221" s="28"/>
      <c r="C221" s="74"/>
      <c r="D221" s="74"/>
      <c r="E221" s="28"/>
      <c r="F221" s="28"/>
      <c r="G221" s="28"/>
      <c r="H221" s="28"/>
      <c r="I221" s="28"/>
      <c r="J221" s="28"/>
    </row>
    <row r="222" spans="1:10" ht="24">
      <c r="A222" s="28"/>
      <c r="B222" s="28"/>
      <c r="C222" s="74"/>
      <c r="D222" s="74"/>
      <c r="E222" s="28"/>
      <c r="F222" s="28"/>
      <c r="G222" s="28"/>
      <c r="H222" s="28"/>
      <c r="I222" s="28"/>
      <c r="J222" s="28"/>
    </row>
    <row r="223" spans="1:10" ht="24">
      <c r="A223" s="28"/>
      <c r="B223" s="28"/>
      <c r="C223" s="74"/>
      <c r="D223" s="74"/>
      <c r="E223" s="28"/>
      <c r="F223" s="28"/>
      <c r="G223" s="28"/>
      <c r="H223" s="28"/>
      <c r="I223" s="28"/>
      <c r="J223" s="28"/>
    </row>
    <row r="224" spans="1:10" ht="24">
      <c r="A224" s="34"/>
      <c r="B224" s="28"/>
      <c r="C224" s="74"/>
      <c r="D224" s="74"/>
      <c r="E224" s="34"/>
      <c r="F224" s="185"/>
      <c r="G224" s="28"/>
      <c r="H224" s="28"/>
      <c r="I224" s="185"/>
      <c r="J224" s="28"/>
    </row>
    <row r="225" spans="1:10" ht="24">
      <c r="A225" s="28"/>
      <c r="B225" s="28"/>
      <c r="C225" s="74"/>
      <c r="D225" s="74"/>
      <c r="E225" s="28"/>
      <c r="F225" s="34"/>
      <c r="G225" s="28"/>
      <c r="H225" s="28"/>
      <c r="I225" s="34"/>
      <c r="J225" s="65"/>
    </row>
    <row r="226" spans="1:10" ht="24">
      <c r="A226" s="28"/>
      <c r="B226" s="28"/>
      <c r="C226" s="74"/>
      <c r="D226" s="74"/>
      <c r="E226" s="28"/>
      <c r="F226" s="34"/>
      <c r="G226" s="28"/>
      <c r="H226" s="28"/>
      <c r="I226" s="28"/>
      <c r="J226" s="65"/>
    </row>
    <row r="227" spans="1:10" ht="24">
      <c r="A227" s="28"/>
      <c r="B227" s="28"/>
      <c r="C227" s="28"/>
      <c r="D227" s="28"/>
      <c r="E227" s="28"/>
      <c r="F227" s="34"/>
      <c r="G227" s="28"/>
      <c r="H227" s="28"/>
      <c r="I227" s="28"/>
      <c r="J227" s="65"/>
    </row>
    <row r="228" spans="1:10" ht="24">
      <c r="A228" s="28"/>
      <c r="B228" s="28"/>
      <c r="C228" s="28"/>
      <c r="D228" s="28"/>
      <c r="E228" s="28"/>
      <c r="F228" s="34"/>
      <c r="G228" s="28"/>
      <c r="H228" s="28"/>
      <c r="I228" s="28"/>
      <c r="J228" s="65"/>
    </row>
    <row r="229" spans="1:10" ht="24">
      <c r="A229" s="34"/>
      <c r="B229" s="28"/>
      <c r="C229" s="74"/>
      <c r="D229" s="74"/>
      <c r="E229" s="34"/>
      <c r="F229" s="185"/>
      <c r="G229" s="185"/>
      <c r="H229" s="185"/>
      <c r="I229" s="28"/>
      <c r="J229" s="28"/>
    </row>
    <row r="230" spans="1:10" ht="24">
      <c r="A230" s="28"/>
      <c r="B230" s="28"/>
      <c r="C230" s="74"/>
      <c r="D230" s="74"/>
      <c r="E230" s="28"/>
      <c r="F230" s="34"/>
      <c r="G230" s="34"/>
      <c r="H230" s="34"/>
      <c r="I230" s="28"/>
      <c r="J230" s="65"/>
    </row>
    <row r="231" spans="1:10" ht="24">
      <c r="A231" s="28"/>
      <c r="B231" s="28"/>
      <c r="C231" s="74"/>
      <c r="D231" s="74"/>
      <c r="E231" s="28"/>
      <c r="F231" s="34"/>
      <c r="G231" s="28"/>
      <c r="H231" s="28"/>
      <c r="I231" s="28"/>
      <c r="J231" s="65"/>
    </row>
    <row r="232" spans="1:10" ht="24">
      <c r="A232" s="28"/>
      <c r="B232" s="28"/>
      <c r="C232" s="28"/>
      <c r="D232" s="28"/>
      <c r="E232" s="28"/>
      <c r="F232" s="34"/>
      <c r="G232" s="28"/>
      <c r="H232" s="28"/>
      <c r="I232" s="28"/>
      <c r="J232" s="65"/>
    </row>
    <row r="233" spans="1:10" ht="24">
      <c r="A233" s="34"/>
      <c r="B233" s="28"/>
      <c r="C233" s="74"/>
      <c r="D233" s="74"/>
      <c r="E233" s="34"/>
      <c r="F233" s="185"/>
      <c r="G233" s="185"/>
      <c r="H233" s="185"/>
      <c r="I233" s="28"/>
      <c r="J233" s="28"/>
    </row>
    <row r="234" spans="1:10" ht="24">
      <c r="A234" s="28"/>
      <c r="B234" s="28"/>
      <c r="C234" s="74"/>
      <c r="D234" s="74"/>
      <c r="E234" s="28"/>
      <c r="F234" s="34"/>
      <c r="G234" s="34"/>
      <c r="H234" s="34"/>
      <c r="I234" s="28"/>
      <c r="J234" s="65"/>
    </row>
    <row r="235" spans="1:10" ht="24">
      <c r="A235" s="28"/>
      <c r="B235" s="28"/>
      <c r="C235" s="74"/>
      <c r="D235" s="74"/>
      <c r="E235" s="28"/>
      <c r="F235" s="34"/>
      <c r="G235" s="28"/>
      <c r="H235" s="28"/>
      <c r="I235" s="28"/>
      <c r="J235" s="65"/>
    </row>
    <row r="236" spans="1:10" ht="24">
      <c r="A236" s="28"/>
      <c r="B236" s="28"/>
      <c r="C236" s="28"/>
      <c r="D236" s="28"/>
      <c r="E236" s="28"/>
      <c r="F236" s="34"/>
      <c r="G236" s="28"/>
      <c r="H236" s="28"/>
      <c r="I236" s="28"/>
      <c r="J236" s="65"/>
    </row>
    <row r="237" spans="1:10" ht="24">
      <c r="A237" s="34"/>
      <c r="B237" s="28"/>
      <c r="C237" s="74"/>
      <c r="D237" s="74"/>
      <c r="E237" s="28"/>
      <c r="F237" s="185"/>
      <c r="G237" s="185"/>
      <c r="H237" s="185"/>
      <c r="I237" s="28"/>
      <c r="J237" s="28"/>
    </row>
    <row r="238" spans="1:10" ht="24">
      <c r="A238" s="28"/>
      <c r="B238" s="28"/>
      <c r="C238" s="74"/>
      <c r="D238" s="74"/>
      <c r="E238" s="28"/>
      <c r="F238" s="34"/>
      <c r="G238" s="34"/>
      <c r="H238" s="34"/>
      <c r="I238" s="28"/>
      <c r="J238" s="28"/>
    </row>
    <row r="239" spans="1:10" ht="24">
      <c r="A239" s="28"/>
      <c r="B239" s="28"/>
      <c r="C239" s="74"/>
      <c r="D239" s="74"/>
      <c r="E239" s="28"/>
      <c r="F239" s="28"/>
      <c r="G239" s="28"/>
      <c r="H239" s="28"/>
      <c r="I239" s="28"/>
      <c r="J239" s="28"/>
    </row>
    <row r="240" spans="1:10" ht="24">
      <c r="A240" s="28"/>
      <c r="B240" s="28"/>
      <c r="C240" s="74"/>
      <c r="D240" s="74"/>
      <c r="E240" s="28"/>
      <c r="F240" s="28"/>
      <c r="G240" s="28"/>
      <c r="H240" s="28"/>
      <c r="I240" s="28"/>
      <c r="J240" s="28"/>
    </row>
    <row r="241" spans="1:10" ht="24">
      <c r="A241" s="28"/>
      <c r="B241" s="28"/>
      <c r="C241" s="74"/>
      <c r="D241" s="74"/>
      <c r="E241" s="28"/>
      <c r="F241" s="28"/>
      <c r="G241" s="28"/>
      <c r="H241" s="28"/>
      <c r="I241" s="28"/>
      <c r="J241" s="28"/>
    </row>
    <row r="242" spans="1:10" ht="24">
      <c r="A242" s="34"/>
      <c r="B242" s="28"/>
      <c r="C242" s="74"/>
      <c r="D242" s="74"/>
      <c r="E242" s="34"/>
      <c r="F242" s="185"/>
      <c r="G242" s="185"/>
      <c r="H242" s="185"/>
      <c r="I242" s="28"/>
      <c r="J242" s="28"/>
    </row>
    <row r="243" spans="1:10" ht="24">
      <c r="A243" s="28"/>
      <c r="B243" s="28"/>
      <c r="C243" s="74"/>
      <c r="D243" s="74"/>
      <c r="E243" s="28"/>
      <c r="F243" s="34"/>
      <c r="G243" s="34"/>
      <c r="H243" s="34"/>
      <c r="I243" s="28"/>
      <c r="J243" s="65"/>
    </row>
    <row r="244" spans="1:10" ht="24">
      <c r="A244" s="28"/>
      <c r="B244" s="28"/>
      <c r="C244" s="74"/>
      <c r="D244" s="74"/>
      <c r="E244" s="28"/>
      <c r="F244" s="34"/>
      <c r="G244" s="28"/>
      <c r="H244" s="28"/>
      <c r="I244" s="28"/>
      <c r="J244" s="65"/>
    </row>
    <row r="245" spans="1:10" ht="24">
      <c r="A245" s="28"/>
      <c r="B245" s="28"/>
      <c r="C245" s="28"/>
      <c r="D245" s="28"/>
      <c r="E245" s="28"/>
      <c r="F245" s="34"/>
      <c r="G245" s="28"/>
      <c r="H245" s="28"/>
      <c r="I245" s="28"/>
      <c r="J245" s="65"/>
    </row>
    <row r="246" spans="1:10" ht="24">
      <c r="A246" s="28"/>
      <c r="B246" s="28"/>
      <c r="C246" s="28"/>
      <c r="D246" s="28"/>
      <c r="E246" s="28"/>
      <c r="F246" s="34"/>
      <c r="G246" s="28"/>
      <c r="H246" s="28"/>
      <c r="I246" s="28"/>
      <c r="J246" s="65"/>
    </row>
    <row r="247" spans="1:10" ht="24">
      <c r="A247" s="28"/>
      <c r="B247" s="28"/>
      <c r="C247" s="28"/>
      <c r="D247" s="28"/>
      <c r="E247" s="28"/>
      <c r="F247" s="34"/>
      <c r="G247" s="28"/>
      <c r="H247" s="28"/>
      <c r="I247" s="28"/>
      <c r="J247" s="65"/>
    </row>
    <row r="248" spans="1:10" ht="24">
      <c r="A248" s="34"/>
      <c r="B248" s="28"/>
      <c r="C248" s="74"/>
      <c r="D248" s="74"/>
      <c r="E248" s="34"/>
      <c r="F248" s="28"/>
      <c r="G248" s="185"/>
      <c r="H248" s="185"/>
      <c r="I248" s="185"/>
      <c r="J248" s="28"/>
    </row>
    <row r="249" spans="1:10" ht="24">
      <c r="A249" s="28"/>
      <c r="B249" s="28"/>
      <c r="C249" s="74"/>
      <c r="D249" s="74"/>
      <c r="E249" s="28"/>
      <c r="F249" s="28"/>
      <c r="G249" s="34"/>
      <c r="H249" s="34"/>
      <c r="I249" s="34"/>
      <c r="J249" s="65"/>
    </row>
    <row r="250" spans="1:10" ht="24">
      <c r="A250" s="28"/>
      <c r="B250" s="28"/>
      <c r="C250" s="28"/>
      <c r="D250" s="28"/>
      <c r="E250" s="28"/>
      <c r="F250" s="28"/>
      <c r="G250" s="28"/>
      <c r="H250" s="28"/>
      <c r="I250" s="28"/>
      <c r="J250" s="65"/>
    </row>
    <row r="251" spans="1:10" ht="24">
      <c r="A251" s="34"/>
      <c r="B251" s="28"/>
      <c r="C251" s="74"/>
      <c r="D251" s="74"/>
      <c r="E251" s="28"/>
      <c r="F251" s="185"/>
      <c r="G251" s="28"/>
      <c r="H251" s="28"/>
      <c r="I251" s="28"/>
      <c r="J251" s="28"/>
    </row>
    <row r="252" spans="1:10" ht="24">
      <c r="A252" s="28"/>
      <c r="B252" s="28"/>
      <c r="C252" s="74"/>
      <c r="D252" s="74"/>
      <c r="E252" s="28"/>
      <c r="F252" s="34"/>
      <c r="G252" s="28"/>
      <c r="H252" s="28"/>
      <c r="I252" s="28"/>
      <c r="J252" s="28"/>
    </row>
    <row r="253" spans="1:10" ht="24">
      <c r="A253" s="28"/>
      <c r="B253" s="28"/>
      <c r="C253" s="74"/>
      <c r="D253" s="74"/>
      <c r="E253" s="28"/>
      <c r="F253" s="28"/>
      <c r="G253" s="28"/>
      <c r="H253" s="28"/>
      <c r="I253" s="28"/>
      <c r="J253" s="28"/>
    </row>
    <row r="254" spans="1:10" ht="24">
      <c r="A254" s="28"/>
      <c r="B254" s="28"/>
      <c r="C254" s="74"/>
      <c r="D254" s="74"/>
      <c r="E254" s="28"/>
      <c r="F254" s="28"/>
      <c r="G254" s="28"/>
      <c r="H254" s="28"/>
      <c r="I254" s="28"/>
      <c r="J254" s="28"/>
    </row>
    <row r="255" spans="1:10" ht="24">
      <c r="A255" s="28"/>
      <c r="B255" s="28"/>
      <c r="C255" s="74"/>
      <c r="D255" s="74"/>
      <c r="E255" s="28"/>
      <c r="F255" s="28"/>
      <c r="G255" s="28"/>
      <c r="H255" s="28"/>
      <c r="I255" s="28"/>
      <c r="J255" s="28"/>
    </row>
    <row r="256" spans="1:10" ht="24">
      <c r="A256" s="34"/>
      <c r="B256" s="28"/>
      <c r="C256" s="74"/>
      <c r="D256" s="74"/>
      <c r="E256" s="28"/>
      <c r="F256" s="185"/>
      <c r="G256" s="185"/>
      <c r="H256" s="185"/>
      <c r="I256" s="28"/>
      <c r="J256" s="28"/>
    </row>
    <row r="257" spans="1:10" ht="24">
      <c r="A257" s="28"/>
      <c r="B257" s="28"/>
      <c r="C257" s="74"/>
      <c r="D257" s="74"/>
      <c r="E257" s="28"/>
      <c r="F257" s="28"/>
      <c r="G257" s="34"/>
      <c r="H257" s="34"/>
      <c r="I257" s="28"/>
      <c r="J257" s="28"/>
    </row>
    <row r="258" spans="1:10" ht="24">
      <c r="A258" s="28"/>
      <c r="B258" s="28"/>
      <c r="C258" s="74"/>
      <c r="D258" s="74"/>
      <c r="E258" s="28"/>
      <c r="F258" s="28"/>
      <c r="G258" s="28"/>
      <c r="H258" s="28"/>
      <c r="I258" s="28"/>
      <c r="J258" s="28"/>
    </row>
    <row r="259" spans="1:10" ht="24">
      <c r="A259" s="28"/>
      <c r="B259" s="28"/>
      <c r="C259" s="74"/>
      <c r="D259" s="74"/>
      <c r="E259" s="28"/>
      <c r="F259" s="28"/>
      <c r="G259" s="28"/>
      <c r="H259" s="28"/>
      <c r="I259" s="28"/>
      <c r="J259" s="28"/>
    </row>
    <row r="260" spans="1:10" ht="24">
      <c r="A260" s="28"/>
      <c r="B260" s="28"/>
      <c r="C260" s="74"/>
      <c r="D260" s="74"/>
      <c r="E260" s="28"/>
      <c r="F260" s="28"/>
      <c r="G260" s="28"/>
      <c r="H260" s="28"/>
      <c r="I260" s="28"/>
      <c r="J260" s="28"/>
    </row>
    <row r="261" spans="1:10" ht="24">
      <c r="A261" s="34"/>
      <c r="B261" s="28"/>
      <c r="C261" s="74"/>
      <c r="D261" s="74"/>
      <c r="E261" s="28"/>
      <c r="F261" s="185"/>
      <c r="G261" s="185"/>
      <c r="H261" s="185"/>
      <c r="I261" s="185"/>
      <c r="J261" s="28"/>
    </row>
    <row r="262" spans="1:10" ht="24">
      <c r="A262" s="28"/>
      <c r="B262" s="28"/>
      <c r="C262" s="74"/>
      <c r="D262" s="74"/>
      <c r="E262" s="28"/>
      <c r="F262" s="34"/>
      <c r="G262" s="34"/>
      <c r="H262" s="34"/>
      <c r="I262" s="34"/>
      <c r="J262" s="28"/>
    </row>
    <row r="263" spans="1:10" ht="24">
      <c r="A263" s="28"/>
      <c r="B263" s="28"/>
      <c r="C263" s="74"/>
      <c r="D263" s="74"/>
      <c r="E263" s="28"/>
      <c r="F263" s="28"/>
      <c r="G263" s="28"/>
      <c r="H263" s="28"/>
      <c r="I263" s="28"/>
      <c r="J263" s="28"/>
    </row>
    <row r="264" spans="1:10" ht="24">
      <c r="A264" s="28"/>
      <c r="B264" s="28"/>
      <c r="C264" s="74"/>
      <c r="D264" s="74"/>
      <c r="E264" s="28"/>
      <c r="F264" s="28"/>
      <c r="G264" s="28"/>
      <c r="H264" s="28"/>
      <c r="I264" s="28"/>
      <c r="J264" s="28"/>
    </row>
    <row r="265" spans="1:10" ht="24">
      <c r="A265" s="28"/>
      <c r="B265" s="28"/>
      <c r="C265" s="74"/>
      <c r="D265" s="74"/>
      <c r="E265" s="28"/>
      <c r="F265" s="28"/>
      <c r="G265" s="28"/>
      <c r="H265" s="28"/>
      <c r="I265" s="28"/>
      <c r="J265" s="28"/>
    </row>
    <row r="266" spans="1:10" ht="24">
      <c r="A266" s="28"/>
      <c r="B266" s="28"/>
      <c r="C266" s="74"/>
      <c r="D266" s="74"/>
      <c r="E266" s="28"/>
      <c r="F266" s="28"/>
      <c r="G266" s="28"/>
      <c r="H266" s="28"/>
      <c r="I266" s="28"/>
      <c r="J266" s="28"/>
    </row>
    <row r="267" spans="1:10" ht="24">
      <c r="A267" s="113"/>
      <c r="B267" s="74"/>
      <c r="C267" s="74"/>
      <c r="D267" s="74"/>
      <c r="E267" s="74"/>
      <c r="F267" s="245"/>
      <c r="G267" s="246"/>
      <c r="H267" s="246"/>
      <c r="I267" s="246"/>
      <c r="J267" s="74"/>
    </row>
    <row r="268" spans="1:10" ht="24">
      <c r="A268" s="74"/>
      <c r="B268" s="74"/>
      <c r="C268" s="74"/>
      <c r="D268" s="74"/>
      <c r="E268" s="74"/>
      <c r="F268" s="113"/>
      <c r="G268" s="113"/>
      <c r="H268" s="113"/>
      <c r="I268" s="113"/>
      <c r="J268" s="74"/>
    </row>
    <row r="269" spans="1:10" ht="24">
      <c r="A269" s="28"/>
      <c r="B269" s="28"/>
      <c r="C269" s="74"/>
      <c r="D269" s="74"/>
      <c r="E269" s="28"/>
      <c r="F269" s="28"/>
      <c r="G269" s="28"/>
      <c r="H269" s="28"/>
      <c r="I269" s="28"/>
      <c r="J269" s="28"/>
    </row>
    <row r="270" spans="1:10" ht="24">
      <c r="A270" s="28"/>
      <c r="B270" s="28"/>
      <c r="C270" s="74"/>
      <c r="D270" s="74"/>
      <c r="E270" s="28"/>
      <c r="F270" s="28"/>
      <c r="G270" s="28"/>
      <c r="H270" s="28"/>
      <c r="I270" s="28"/>
      <c r="J270" s="28"/>
    </row>
    <row r="271" spans="1:10" ht="24">
      <c r="A271" s="28"/>
      <c r="B271" s="28"/>
      <c r="C271" s="74"/>
      <c r="D271" s="74"/>
      <c r="E271" s="28"/>
      <c r="F271" s="28"/>
      <c r="G271" s="28"/>
      <c r="H271" s="28"/>
      <c r="I271" s="28"/>
      <c r="J271" s="28"/>
    </row>
    <row r="272" spans="1:10" ht="24">
      <c r="A272" s="34"/>
      <c r="B272" s="28"/>
      <c r="C272" s="74"/>
      <c r="D272" s="74"/>
      <c r="E272" s="28"/>
      <c r="F272" s="185"/>
      <c r="G272" s="185"/>
      <c r="H272" s="185"/>
      <c r="I272" s="185"/>
      <c r="J272" s="28"/>
    </row>
    <row r="273" spans="1:10" ht="24">
      <c r="A273" s="28"/>
      <c r="B273" s="28"/>
      <c r="C273" s="74"/>
      <c r="D273" s="74"/>
      <c r="E273" s="28"/>
      <c r="F273" s="34"/>
      <c r="G273" s="34"/>
      <c r="H273" s="34"/>
      <c r="I273" s="34"/>
      <c r="J273" s="28"/>
    </row>
    <row r="274" spans="1:10" ht="24">
      <c r="A274" s="28"/>
      <c r="B274" s="28"/>
      <c r="C274" s="74"/>
      <c r="D274" s="74"/>
      <c r="E274" s="28"/>
      <c r="F274" s="28"/>
      <c r="G274" s="28"/>
      <c r="H274" s="28"/>
      <c r="I274" s="28"/>
      <c r="J274" s="28"/>
    </row>
    <row r="275" spans="1:10" ht="24">
      <c r="A275" s="28"/>
      <c r="B275" s="28"/>
      <c r="C275" s="28"/>
      <c r="D275" s="28"/>
      <c r="E275" s="28"/>
      <c r="F275" s="28"/>
      <c r="G275" s="28"/>
      <c r="H275" s="28"/>
      <c r="I275" s="28"/>
      <c r="J275" s="28"/>
    </row>
    <row r="276" spans="1:10" ht="24">
      <c r="A276" s="28"/>
      <c r="B276" s="28"/>
      <c r="C276" s="28"/>
      <c r="D276" s="28"/>
      <c r="E276" s="28"/>
      <c r="F276" s="28"/>
      <c r="G276" s="28"/>
      <c r="H276" s="28"/>
      <c r="I276" s="28"/>
      <c r="J276" s="28"/>
    </row>
    <row r="277" spans="1:10" ht="24">
      <c r="A277" s="34"/>
      <c r="B277" s="28"/>
      <c r="C277" s="74"/>
      <c r="D277" s="74"/>
      <c r="E277" s="28"/>
      <c r="F277" s="185"/>
      <c r="G277" s="185"/>
      <c r="H277" s="185"/>
      <c r="I277" s="185"/>
      <c r="J277" s="28"/>
    </row>
    <row r="278" spans="1:10" ht="24">
      <c r="A278" s="28"/>
      <c r="B278" s="28"/>
      <c r="C278" s="74"/>
      <c r="D278" s="74"/>
      <c r="E278" s="28"/>
      <c r="F278" s="34"/>
      <c r="G278" s="34"/>
      <c r="H278" s="34"/>
      <c r="I278" s="34"/>
      <c r="J278" s="28"/>
    </row>
    <row r="279" spans="1:10" ht="24">
      <c r="A279" s="28"/>
      <c r="B279" s="28"/>
      <c r="C279" s="74"/>
      <c r="D279" s="74"/>
      <c r="E279" s="28"/>
      <c r="F279" s="28"/>
      <c r="G279" s="28"/>
      <c r="H279" s="28"/>
      <c r="I279" s="28"/>
      <c r="J279" s="28"/>
    </row>
    <row r="280" spans="1:10" ht="24">
      <c r="A280" s="28"/>
      <c r="B280" s="28"/>
      <c r="C280" s="28"/>
      <c r="D280" s="28"/>
      <c r="E280" s="28"/>
      <c r="F280" s="28"/>
      <c r="G280" s="28"/>
      <c r="H280" s="28"/>
      <c r="I280" s="28"/>
      <c r="J280" s="28"/>
    </row>
    <row r="281" spans="1:10" ht="24">
      <c r="A281" s="34"/>
      <c r="B281" s="28"/>
      <c r="C281" s="74"/>
      <c r="D281" s="74"/>
      <c r="E281" s="28"/>
      <c r="F281" s="244"/>
      <c r="G281" s="244"/>
      <c r="H281" s="244"/>
      <c r="I281" s="244"/>
      <c r="J281" s="113"/>
    </row>
    <row r="282" spans="1:10" ht="24">
      <c r="A282" s="28"/>
      <c r="B282" s="28"/>
      <c r="C282" s="74"/>
      <c r="D282" s="74"/>
      <c r="E282" s="28"/>
      <c r="F282" s="34"/>
      <c r="G282" s="34"/>
      <c r="H282" s="34"/>
      <c r="I282" s="34"/>
      <c r="J282" s="74"/>
    </row>
    <row r="283" spans="1:10" ht="24">
      <c r="A283" s="28"/>
      <c r="B283" s="28"/>
      <c r="C283" s="74"/>
      <c r="D283" s="74"/>
      <c r="E283" s="28"/>
      <c r="F283" s="28"/>
      <c r="G283" s="28"/>
      <c r="H283" s="28"/>
      <c r="I283" s="28"/>
      <c r="J283" s="74"/>
    </row>
    <row r="284" spans="1:10" ht="24">
      <c r="A284" s="28"/>
      <c r="B284" s="28"/>
      <c r="C284" s="28"/>
      <c r="D284" s="28"/>
      <c r="E284" s="28"/>
      <c r="F284" s="28"/>
      <c r="G284" s="28"/>
      <c r="H284" s="28"/>
      <c r="I284" s="28"/>
      <c r="J284" s="74"/>
    </row>
    <row r="285" spans="1:10" ht="24">
      <c r="A285" s="28"/>
      <c r="B285" s="28"/>
      <c r="C285" s="28"/>
      <c r="D285" s="28"/>
      <c r="E285" s="28"/>
      <c r="F285" s="28"/>
      <c r="G285" s="28"/>
      <c r="H285" s="28"/>
      <c r="I285" s="28"/>
      <c r="J285" s="65"/>
    </row>
    <row r="286" spans="1:10" ht="24">
      <c r="A286" s="34"/>
      <c r="B286" s="28"/>
      <c r="C286" s="28"/>
      <c r="D286" s="28"/>
      <c r="E286" s="34"/>
      <c r="F286" s="244"/>
      <c r="G286" s="28"/>
      <c r="H286" s="28"/>
      <c r="I286" s="28"/>
      <c r="J286" s="113"/>
    </row>
    <row r="287" spans="1:10" ht="24">
      <c r="A287" s="28"/>
      <c r="B287" s="28"/>
      <c r="C287" s="28"/>
      <c r="D287" s="28"/>
      <c r="E287" s="28"/>
      <c r="F287" s="34"/>
      <c r="G287" s="28"/>
      <c r="H287" s="28"/>
      <c r="I287" s="28"/>
      <c r="J287" s="74"/>
    </row>
    <row r="288" spans="1:10" ht="24">
      <c r="A288" s="28"/>
      <c r="B288" s="28"/>
      <c r="C288" s="28"/>
      <c r="D288" s="28"/>
      <c r="E288" s="28"/>
      <c r="F288" s="34"/>
      <c r="G288" s="28"/>
      <c r="H288" s="28"/>
      <c r="I288" s="28"/>
      <c r="J288" s="74"/>
    </row>
    <row r="289" spans="1:10" ht="24">
      <c r="A289" s="34"/>
      <c r="B289" s="99"/>
      <c r="C289" s="74"/>
      <c r="D289" s="74"/>
      <c r="E289" s="113"/>
      <c r="F289" s="244"/>
      <c r="G289" s="28"/>
      <c r="H289" s="28"/>
      <c r="I289" s="28"/>
      <c r="J289" s="113"/>
    </row>
    <row r="290" spans="1:10" ht="24">
      <c r="A290" s="28"/>
      <c r="B290" s="74"/>
      <c r="C290" s="74"/>
      <c r="D290" s="74"/>
      <c r="E290" s="113"/>
      <c r="F290" s="34"/>
      <c r="G290" s="28"/>
      <c r="H290" s="28"/>
      <c r="I290" s="28"/>
      <c r="J290" s="74"/>
    </row>
    <row r="291" spans="1:10" ht="24">
      <c r="A291" s="34"/>
      <c r="B291" s="28"/>
      <c r="C291" s="28"/>
      <c r="D291" s="28"/>
      <c r="E291" s="113"/>
      <c r="F291" s="185"/>
      <c r="G291" s="185"/>
      <c r="H291" s="185"/>
      <c r="I291" s="185"/>
      <c r="J291" s="113"/>
    </row>
    <row r="292" spans="1:10" ht="24">
      <c r="A292" s="28"/>
      <c r="B292" s="28"/>
      <c r="C292" s="28"/>
      <c r="D292" s="28"/>
      <c r="E292" s="28"/>
      <c r="F292" s="34"/>
      <c r="G292" s="34"/>
      <c r="H292" s="34"/>
      <c r="I292" s="34"/>
      <c r="J292" s="252"/>
    </row>
    <row r="293" spans="1:10" ht="24">
      <c r="A293" s="34"/>
      <c r="B293" s="28"/>
      <c r="C293" s="28"/>
      <c r="D293" s="28"/>
      <c r="E293" s="113"/>
      <c r="F293" s="185"/>
      <c r="G293" s="28"/>
      <c r="H293" s="28"/>
      <c r="I293" s="28"/>
      <c r="J293" s="113"/>
    </row>
    <row r="294" spans="1:10" ht="24">
      <c r="A294" s="28"/>
      <c r="B294" s="28"/>
      <c r="C294" s="28"/>
      <c r="D294" s="28"/>
      <c r="E294" s="28"/>
      <c r="F294" s="34"/>
      <c r="G294" s="28"/>
      <c r="H294" s="28"/>
      <c r="I294" s="28"/>
      <c r="J294" s="252"/>
    </row>
    <row r="295" spans="1:10" ht="24">
      <c r="A295" s="28"/>
      <c r="B295" s="28"/>
      <c r="C295" s="28"/>
      <c r="D295" s="28"/>
      <c r="E295" s="28"/>
      <c r="F295" s="185"/>
      <c r="G295" s="28"/>
      <c r="H295" s="28"/>
      <c r="I295" s="28"/>
      <c r="J295" s="65"/>
    </row>
    <row r="296" spans="1:10" ht="24">
      <c r="A296" s="34"/>
      <c r="B296" s="28"/>
      <c r="C296" s="74"/>
      <c r="D296" s="74"/>
      <c r="E296" s="113"/>
      <c r="F296" s="244"/>
      <c r="G296" s="28"/>
      <c r="H296" s="28"/>
      <c r="I296" s="28"/>
      <c r="J296" s="113"/>
    </row>
    <row r="297" spans="1:10" ht="24">
      <c r="A297" s="28"/>
      <c r="B297" s="28"/>
      <c r="C297" s="74"/>
      <c r="D297" s="74"/>
      <c r="E297" s="113"/>
      <c r="F297" s="34"/>
      <c r="G297" s="28"/>
      <c r="H297" s="28"/>
      <c r="I297" s="28"/>
      <c r="J297" s="74"/>
    </row>
    <row r="298" spans="1:10" ht="24">
      <c r="A298" s="28"/>
      <c r="B298" s="28"/>
      <c r="C298" s="28"/>
      <c r="D298" s="28"/>
      <c r="E298" s="28"/>
      <c r="F298" s="28"/>
      <c r="G298" s="28"/>
      <c r="H298" s="28"/>
      <c r="I298" s="28"/>
      <c r="J298" s="65"/>
    </row>
    <row r="299" spans="1:10" ht="24">
      <c r="A299" s="34"/>
      <c r="B299" s="28"/>
      <c r="C299" s="28"/>
      <c r="D299" s="28"/>
      <c r="E299" s="113"/>
      <c r="F299" s="244"/>
      <c r="G299" s="28"/>
      <c r="H299" s="28"/>
      <c r="I299" s="28"/>
      <c r="J299" s="113"/>
    </row>
    <row r="300" spans="1:10" ht="24">
      <c r="A300" s="34"/>
      <c r="B300" s="28"/>
      <c r="C300" s="28"/>
      <c r="D300" s="28"/>
      <c r="E300" s="113"/>
      <c r="F300" s="34"/>
      <c r="G300" s="28"/>
      <c r="H300" s="28"/>
      <c r="I300" s="28"/>
      <c r="J300" s="65"/>
    </row>
    <row r="301" spans="1:10" ht="24">
      <c r="A301" s="28"/>
      <c r="B301" s="28"/>
      <c r="C301" s="28"/>
      <c r="D301" s="28"/>
      <c r="E301" s="28"/>
      <c r="F301" s="28"/>
      <c r="G301" s="28"/>
      <c r="H301" s="28"/>
      <c r="I301" s="28"/>
      <c r="J301" s="65"/>
    </row>
    <row r="302" spans="1:10" ht="24">
      <c r="A302" s="28"/>
      <c r="B302" s="28"/>
      <c r="C302" s="28"/>
      <c r="D302" s="28"/>
      <c r="E302" s="28"/>
      <c r="F302" s="28"/>
      <c r="G302" s="28"/>
      <c r="H302" s="28"/>
      <c r="I302" s="28"/>
      <c r="J302" s="74"/>
    </row>
    <row r="303" spans="1:10" ht="24">
      <c r="A303" s="28"/>
      <c r="B303" s="28"/>
      <c r="C303" s="28"/>
      <c r="D303" s="28"/>
      <c r="E303" s="28"/>
      <c r="F303" s="28"/>
      <c r="G303" s="28"/>
      <c r="H303" s="28"/>
      <c r="I303" s="28"/>
      <c r="J303" s="146"/>
    </row>
    <row r="304" spans="1:10" ht="24">
      <c r="A304" s="28"/>
      <c r="B304" s="28"/>
      <c r="C304" s="28"/>
      <c r="D304" s="28"/>
      <c r="E304" s="28"/>
      <c r="F304" s="28"/>
      <c r="G304" s="28"/>
      <c r="H304" s="28"/>
      <c r="I304" s="28"/>
      <c r="J304" s="146"/>
    </row>
    <row r="305" spans="1:10" ht="24">
      <c r="A305" s="28"/>
      <c r="B305" s="28"/>
      <c r="C305" s="28"/>
      <c r="D305" s="28"/>
      <c r="E305" s="28"/>
      <c r="F305" s="28"/>
      <c r="G305" s="28"/>
      <c r="H305" s="28"/>
      <c r="I305" s="28"/>
      <c r="J305" s="74"/>
    </row>
    <row r="306" spans="1:10" ht="24">
      <c r="A306" s="28"/>
      <c r="B306" s="28"/>
      <c r="C306" s="28"/>
      <c r="D306" s="28"/>
      <c r="E306" s="28"/>
      <c r="F306" s="28"/>
      <c r="G306" s="28"/>
      <c r="H306" s="28"/>
      <c r="I306" s="28"/>
      <c r="J306" s="146"/>
    </row>
    <row r="307" spans="1:10" ht="24">
      <c r="A307" s="28"/>
      <c r="B307" s="28"/>
      <c r="C307" s="28"/>
      <c r="D307" s="28"/>
      <c r="E307" s="28"/>
      <c r="F307" s="28"/>
      <c r="G307" s="28"/>
      <c r="H307" s="28"/>
      <c r="I307" s="28"/>
      <c r="J307" s="146"/>
    </row>
    <row r="308" spans="1:10" ht="24">
      <c r="A308" s="28"/>
      <c r="B308" s="28"/>
      <c r="C308" s="28"/>
      <c r="D308" s="28"/>
      <c r="E308" s="28"/>
      <c r="F308" s="244"/>
      <c r="G308" s="244"/>
      <c r="H308" s="244"/>
      <c r="I308" s="244"/>
      <c r="J308" s="65"/>
    </row>
    <row r="309" spans="1:10" ht="24">
      <c r="A309" s="28"/>
      <c r="B309" s="28"/>
      <c r="C309" s="28"/>
      <c r="D309" s="28"/>
      <c r="E309" s="28"/>
      <c r="F309" s="34"/>
      <c r="G309" s="34"/>
      <c r="H309" s="34"/>
      <c r="I309" s="34"/>
      <c r="J309" s="65"/>
    </row>
    <row r="310" spans="1:10" ht="24">
      <c r="A310" s="28"/>
      <c r="B310" s="28"/>
      <c r="C310" s="28"/>
      <c r="D310" s="28"/>
      <c r="E310" s="28"/>
      <c r="F310" s="253"/>
      <c r="G310" s="185"/>
      <c r="H310" s="185"/>
      <c r="I310" s="253"/>
      <c r="J310" s="65"/>
    </row>
    <row r="311" spans="1:10" ht="24">
      <c r="A311" s="28"/>
      <c r="B311" s="28"/>
      <c r="C311" s="28"/>
      <c r="D311" s="28"/>
      <c r="E311" s="28"/>
      <c r="F311" s="34"/>
      <c r="G311" s="28"/>
      <c r="H311" s="28"/>
      <c r="I311" s="28"/>
      <c r="J311" s="65"/>
    </row>
    <row r="312" spans="1:10" ht="24">
      <c r="A312" s="28"/>
      <c r="B312" s="28"/>
      <c r="C312" s="28"/>
      <c r="D312" s="28"/>
      <c r="E312" s="28"/>
      <c r="F312" s="254"/>
      <c r="G312" s="254"/>
      <c r="H312" s="254"/>
      <c r="I312" s="28"/>
      <c r="J312" s="65"/>
    </row>
    <row r="313" spans="1:10" ht="24">
      <c r="A313" s="28"/>
      <c r="B313" s="28"/>
      <c r="C313" s="28"/>
      <c r="D313" s="28"/>
      <c r="E313" s="28"/>
      <c r="F313" s="34"/>
      <c r="G313" s="28"/>
      <c r="H313" s="28"/>
      <c r="I313" s="28"/>
      <c r="J313" s="65"/>
    </row>
    <row r="314" spans="1:10" ht="24">
      <c r="A314" s="28"/>
      <c r="B314" s="28"/>
      <c r="C314" s="28"/>
      <c r="D314" s="28"/>
      <c r="E314" s="28"/>
      <c r="F314" s="28"/>
      <c r="G314" s="28"/>
      <c r="H314" s="28"/>
      <c r="I314" s="28"/>
      <c r="J314" s="65"/>
    </row>
    <row r="315" spans="1:10" ht="24">
      <c r="A315" s="28"/>
      <c r="B315" s="28"/>
      <c r="C315" s="28"/>
      <c r="D315" s="28"/>
      <c r="E315" s="28"/>
      <c r="F315" s="28"/>
      <c r="G315" s="28"/>
      <c r="H315" s="28"/>
      <c r="I315" s="28"/>
      <c r="J315" s="65"/>
    </row>
    <row r="316" spans="1:10" ht="24">
      <c r="A316" s="28"/>
      <c r="B316" s="28"/>
      <c r="C316" s="28"/>
      <c r="D316" s="28"/>
      <c r="E316" s="28"/>
      <c r="F316" s="28"/>
      <c r="G316" s="28"/>
      <c r="H316" s="28"/>
      <c r="I316" s="28"/>
      <c r="J316" s="65"/>
    </row>
    <row r="317" spans="1:10" ht="24">
      <c r="A317" s="28"/>
      <c r="B317" s="28"/>
      <c r="C317" s="28"/>
      <c r="D317" s="28"/>
      <c r="E317" s="28"/>
      <c r="F317" s="28"/>
      <c r="G317" s="28"/>
      <c r="H317" s="28"/>
      <c r="I317" s="28"/>
      <c r="J317" s="65"/>
    </row>
    <row r="318" spans="1:10" ht="24">
      <c r="A318" s="28"/>
      <c r="B318" s="28"/>
      <c r="C318" s="28"/>
      <c r="D318" s="28"/>
      <c r="E318" s="28"/>
      <c r="F318" s="28"/>
      <c r="G318" s="28"/>
      <c r="H318" s="28"/>
      <c r="I318" s="28"/>
      <c r="J318" s="65"/>
    </row>
    <row r="319" spans="1:10" ht="24">
      <c r="A319" s="28"/>
      <c r="B319" s="28"/>
      <c r="C319" s="28"/>
      <c r="D319" s="28"/>
      <c r="E319" s="28"/>
      <c r="F319" s="28"/>
      <c r="G319" s="28"/>
      <c r="H319" s="28"/>
      <c r="I319" s="28"/>
      <c r="J319" s="65"/>
    </row>
    <row r="320" spans="1:10" ht="24">
      <c r="A320" s="28"/>
      <c r="B320" s="28"/>
      <c r="C320" s="28"/>
      <c r="D320" s="28"/>
      <c r="E320" s="28"/>
      <c r="F320" s="28"/>
      <c r="G320" s="28"/>
      <c r="H320" s="28"/>
      <c r="I320" s="28"/>
      <c r="J320" s="65"/>
    </row>
    <row r="321" spans="1:10" ht="24">
      <c r="A321" s="28"/>
      <c r="B321" s="28"/>
      <c r="C321" s="28"/>
      <c r="D321" s="28"/>
      <c r="E321" s="28"/>
      <c r="F321" s="28"/>
      <c r="G321" s="28"/>
      <c r="H321" s="28"/>
      <c r="I321" s="28"/>
      <c r="J321" s="65"/>
    </row>
    <row r="322" spans="1:10" ht="24">
      <c r="A322" s="28"/>
      <c r="B322" s="28"/>
      <c r="C322" s="28"/>
      <c r="D322" s="28"/>
      <c r="E322" s="28"/>
      <c r="F322" s="28"/>
      <c r="G322" s="28"/>
      <c r="H322" s="28"/>
      <c r="I322" s="28"/>
      <c r="J322" s="65"/>
    </row>
    <row r="323" spans="1:10" ht="24">
      <c r="A323" s="28"/>
      <c r="B323" s="28"/>
      <c r="C323" s="28"/>
      <c r="D323" s="28"/>
      <c r="E323" s="28"/>
      <c r="F323" s="28"/>
      <c r="G323" s="28"/>
      <c r="H323" s="28"/>
      <c r="I323" s="28"/>
      <c r="J323" s="65"/>
    </row>
    <row r="324" spans="1:10" ht="24">
      <c r="A324" s="28"/>
      <c r="B324" s="28"/>
      <c r="C324" s="28"/>
      <c r="D324" s="28"/>
      <c r="E324" s="28"/>
      <c r="F324" s="28"/>
      <c r="G324" s="28"/>
      <c r="H324" s="28"/>
      <c r="I324" s="28"/>
      <c r="J324" s="65"/>
    </row>
    <row r="325" spans="1:10" ht="24">
      <c r="A325" s="28"/>
      <c r="B325" s="28"/>
      <c r="C325" s="28"/>
      <c r="D325" s="28"/>
      <c r="E325" s="28"/>
      <c r="F325" s="28"/>
      <c r="G325" s="28"/>
      <c r="H325" s="28"/>
      <c r="I325" s="28"/>
      <c r="J325" s="65"/>
    </row>
    <row r="326" spans="1:10" ht="24">
      <c r="A326" s="28"/>
      <c r="B326" s="28"/>
      <c r="C326" s="28"/>
      <c r="D326" s="28"/>
      <c r="E326" s="28"/>
      <c r="F326" s="28"/>
      <c r="G326" s="28"/>
      <c r="H326" s="28"/>
      <c r="I326" s="28"/>
      <c r="J326" s="65"/>
    </row>
    <row r="327" spans="1:10" ht="24">
      <c r="A327" s="28"/>
      <c r="B327" s="28"/>
      <c r="C327" s="28"/>
      <c r="D327" s="28"/>
      <c r="E327" s="28"/>
      <c r="F327" s="28"/>
      <c r="G327" s="28"/>
      <c r="H327" s="28"/>
      <c r="I327" s="28"/>
      <c r="J327" s="65"/>
    </row>
    <row r="328" spans="1:10" ht="24">
      <c r="A328" s="28"/>
      <c r="B328" s="28"/>
      <c r="C328" s="28"/>
      <c r="D328" s="28"/>
      <c r="E328" s="28"/>
      <c r="F328" s="28"/>
      <c r="G328" s="28"/>
      <c r="H328" s="28"/>
      <c r="I328" s="28"/>
      <c r="J328" s="65"/>
    </row>
    <row r="329" spans="1:10" ht="24">
      <c r="A329" s="28"/>
      <c r="B329" s="28"/>
      <c r="C329" s="28"/>
      <c r="D329" s="28"/>
      <c r="E329" s="28"/>
      <c r="F329" s="28"/>
      <c r="G329" s="28"/>
      <c r="H329" s="28"/>
      <c r="I329" s="28"/>
      <c r="J329" s="65"/>
    </row>
    <row r="330" spans="1:10" ht="24">
      <c r="A330" s="28"/>
      <c r="B330" s="28"/>
      <c r="C330" s="28"/>
      <c r="D330" s="28"/>
      <c r="E330" s="28"/>
      <c r="F330" s="28"/>
      <c r="G330" s="28"/>
      <c r="H330" s="28"/>
      <c r="I330" s="28"/>
      <c r="J330" s="65"/>
    </row>
    <row r="331" spans="1:10" ht="24">
      <c r="A331" s="28"/>
      <c r="B331" s="28"/>
      <c r="C331" s="28"/>
      <c r="D331" s="28"/>
      <c r="E331" s="28"/>
      <c r="F331" s="28"/>
      <c r="G331" s="28"/>
      <c r="H331" s="28"/>
      <c r="I331" s="28"/>
      <c r="J331" s="65"/>
    </row>
    <row r="332" spans="1:10" ht="24">
      <c r="A332" s="28"/>
      <c r="B332" s="28"/>
      <c r="C332" s="28"/>
      <c r="D332" s="28"/>
      <c r="E332" s="28"/>
      <c r="F332" s="28"/>
      <c r="G332" s="28"/>
      <c r="H332" s="28"/>
      <c r="I332" s="28"/>
      <c r="J332" s="65"/>
    </row>
    <row r="333" spans="1:10" ht="24">
      <c r="A333" s="28"/>
      <c r="B333" s="28"/>
      <c r="C333" s="28"/>
      <c r="D333" s="28"/>
      <c r="E333" s="28"/>
      <c r="F333" s="28"/>
      <c r="G333" s="28"/>
      <c r="H333" s="28"/>
      <c r="I333" s="28"/>
      <c r="J333" s="65"/>
    </row>
    <row r="334" spans="1:10" ht="24">
      <c r="A334" s="28"/>
      <c r="B334" s="28"/>
      <c r="C334" s="28"/>
      <c r="D334" s="28"/>
      <c r="E334" s="28"/>
      <c r="F334" s="28"/>
      <c r="G334" s="28"/>
      <c r="H334" s="28"/>
      <c r="I334" s="28"/>
      <c r="J334" s="65"/>
    </row>
    <row r="335" spans="1:10" ht="24">
      <c r="A335" s="28"/>
      <c r="B335" s="28"/>
      <c r="C335" s="28"/>
      <c r="D335" s="28"/>
      <c r="E335" s="28"/>
      <c r="F335" s="28"/>
      <c r="G335" s="28"/>
      <c r="H335" s="28"/>
      <c r="I335" s="28"/>
      <c r="J335" s="65"/>
    </row>
    <row r="336" spans="1:10" ht="24">
      <c r="A336" s="28"/>
      <c r="B336" s="28"/>
      <c r="C336" s="28"/>
      <c r="D336" s="28"/>
      <c r="E336" s="28"/>
      <c r="F336" s="28"/>
      <c r="G336" s="28"/>
      <c r="H336" s="28"/>
      <c r="I336" s="28"/>
      <c r="J336" s="65"/>
    </row>
    <row r="337" spans="1:10" ht="24">
      <c r="A337" s="28"/>
      <c r="B337" s="28"/>
      <c r="C337" s="28"/>
      <c r="D337" s="28"/>
      <c r="E337" s="28"/>
      <c r="F337" s="28"/>
      <c r="G337" s="28"/>
      <c r="H337" s="28"/>
      <c r="I337" s="28"/>
      <c r="J337" s="65"/>
    </row>
    <row r="338" spans="1:10" ht="24">
      <c r="A338" s="28"/>
      <c r="B338" s="28"/>
      <c r="C338" s="28"/>
      <c r="D338" s="28"/>
      <c r="E338" s="28"/>
      <c r="F338" s="28"/>
      <c r="G338" s="28"/>
      <c r="H338" s="28"/>
      <c r="I338" s="28"/>
      <c r="J338" s="65"/>
    </row>
    <row r="339" spans="1:10" ht="24">
      <c r="A339" s="28"/>
      <c r="B339" s="28"/>
      <c r="C339" s="28"/>
      <c r="D339" s="28"/>
      <c r="E339" s="28"/>
      <c r="F339" s="28"/>
      <c r="G339" s="28"/>
      <c r="H339" s="28"/>
      <c r="I339" s="28"/>
      <c r="J339" s="65"/>
    </row>
    <row r="340" spans="1:10" ht="24">
      <c r="A340" s="28"/>
      <c r="B340" s="28"/>
      <c r="C340" s="28"/>
      <c r="D340" s="28"/>
      <c r="E340" s="28"/>
      <c r="F340" s="28"/>
      <c r="G340" s="28"/>
      <c r="H340" s="28"/>
      <c r="I340" s="28"/>
      <c r="J340" s="65"/>
    </row>
    <row r="341" spans="1:10" ht="24">
      <c r="A341" s="28"/>
      <c r="B341" s="28"/>
      <c r="C341" s="28"/>
      <c r="D341" s="28"/>
      <c r="E341" s="28"/>
      <c r="F341" s="28"/>
      <c r="G341" s="28"/>
      <c r="H341" s="28"/>
      <c r="I341" s="28"/>
      <c r="J341" s="65"/>
    </row>
    <row r="342" spans="1:10" ht="24">
      <c r="A342" s="28"/>
      <c r="B342" s="28"/>
      <c r="C342" s="28"/>
      <c r="D342" s="28"/>
      <c r="E342" s="28"/>
      <c r="F342" s="28"/>
      <c r="G342" s="28"/>
      <c r="H342" s="28"/>
      <c r="I342" s="28"/>
      <c r="J342" s="65"/>
    </row>
    <row r="343" spans="1:10" ht="24">
      <c r="A343" s="28"/>
      <c r="B343" s="28"/>
      <c r="C343" s="28"/>
      <c r="D343" s="28"/>
      <c r="E343" s="28"/>
      <c r="F343" s="28"/>
      <c r="G343" s="28"/>
      <c r="H343" s="28"/>
      <c r="I343" s="28"/>
      <c r="J343" s="65"/>
    </row>
    <row r="344" spans="1:10" ht="24">
      <c r="A344" s="28"/>
      <c r="B344" s="28"/>
      <c r="C344" s="28"/>
      <c r="D344" s="28"/>
      <c r="E344" s="28"/>
      <c r="F344" s="28"/>
      <c r="G344" s="28"/>
      <c r="H344" s="28"/>
      <c r="I344" s="28"/>
      <c r="J344" s="65"/>
    </row>
    <row r="345" spans="1:10" ht="24">
      <c r="A345" s="28"/>
      <c r="B345" s="28"/>
      <c r="C345" s="28"/>
      <c r="D345" s="28"/>
      <c r="E345" s="28"/>
      <c r="F345" s="28"/>
      <c r="G345" s="28"/>
      <c r="H345" s="28"/>
      <c r="I345" s="28"/>
      <c r="J345" s="65"/>
    </row>
    <row r="346" spans="1:10" ht="24">
      <c r="A346" s="28"/>
      <c r="B346" s="28"/>
      <c r="C346" s="28"/>
      <c r="D346" s="28"/>
      <c r="E346" s="28"/>
      <c r="F346" s="28"/>
      <c r="G346" s="28"/>
      <c r="H346" s="28"/>
      <c r="I346" s="28"/>
      <c r="J346" s="65"/>
    </row>
    <row r="347" spans="1:10" ht="24">
      <c r="A347" s="28"/>
      <c r="B347" s="28"/>
      <c r="C347" s="28"/>
      <c r="D347" s="28"/>
      <c r="E347" s="28"/>
      <c r="F347" s="28"/>
      <c r="G347" s="28"/>
      <c r="H347" s="28"/>
      <c r="I347" s="28"/>
      <c r="J347" s="65"/>
    </row>
    <row r="348" spans="1:10" ht="24">
      <c r="A348" s="28"/>
      <c r="B348" s="28"/>
      <c r="C348" s="28"/>
      <c r="D348" s="28"/>
      <c r="E348" s="28"/>
      <c r="F348" s="28"/>
      <c r="G348" s="28"/>
      <c r="H348" s="28"/>
      <c r="I348" s="28"/>
      <c r="J348" s="65"/>
    </row>
    <row r="349" spans="1:10" ht="24">
      <c r="A349" s="28"/>
      <c r="B349" s="28"/>
      <c r="C349" s="28"/>
      <c r="D349" s="28"/>
      <c r="E349" s="28"/>
      <c r="F349" s="28"/>
      <c r="G349" s="28"/>
      <c r="H349" s="28"/>
      <c r="I349" s="28"/>
      <c r="J349" s="65"/>
    </row>
    <row r="350" spans="1:10" ht="24">
      <c r="A350" s="28"/>
      <c r="B350" s="28"/>
      <c r="C350" s="28"/>
      <c r="D350" s="28"/>
      <c r="E350" s="28"/>
      <c r="F350" s="28"/>
      <c r="G350" s="28"/>
      <c r="H350" s="28"/>
      <c r="I350" s="28"/>
      <c r="J350" s="65"/>
    </row>
    <row r="351" spans="1:10" ht="24">
      <c r="A351" s="28"/>
      <c r="B351" s="28"/>
      <c r="C351" s="28"/>
      <c r="D351" s="28"/>
      <c r="E351" s="28"/>
      <c r="F351" s="28"/>
      <c r="G351" s="28"/>
      <c r="H351" s="28"/>
      <c r="I351" s="28"/>
      <c r="J351" s="65"/>
    </row>
    <row r="352" spans="1:10" ht="24">
      <c r="A352" s="28"/>
      <c r="B352" s="28"/>
      <c r="C352" s="28"/>
      <c r="D352" s="28"/>
      <c r="E352" s="28"/>
      <c r="F352" s="28"/>
      <c r="G352" s="28"/>
      <c r="H352" s="28"/>
      <c r="I352" s="28"/>
      <c r="J352" s="65"/>
    </row>
    <row r="353" spans="1:10" ht="24">
      <c r="A353" s="28"/>
      <c r="B353" s="28"/>
      <c r="C353" s="28"/>
      <c r="D353" s="28"/>
      <c r="E353" s="28"/>
      <c r="F353" s="28"/>
      <c r="G353" s="28"/>
      <c r="H353" s="28"/>
      <c r="I353" s="28"/>
      <c r="J353" s="65"/>
    </row>
    <row r="354" spans="1:10" ht="24">
      <c r="A354" s="28"/>
      <c r="B354" s="28"/>
      <c r="C354" s="28"/>
      <c r="D354" s="28"/>
      <c r="E354" s="28"/>
      <c r="F354" s="28"/>
      <c r="G354" s="28"/>
      <c r="H354" s="28"/>
      <c r="I354" s="28"/>
      <c r="J354" s="65"/>
    </row>
    <row r="355" spans="1:10" ht="24">
      <c r="A355" s="28"/>
      <c r="B355" s="28"/>
      <c r="C355" s="28"/>
      <c r="D355" s="28"/>
      <c r="E355" s="28"/>
      <c r="F355" s="28"/>
      <c r="G355" s="28"/>
      <c r="H355" s="28"/>
      <c r="I355" s="28"/>
      <c r="J355" s="65"/>
    </row>
    <row r="356" spans="1:10" ht="24">
      <c r="A356" s="28"/>
      <c r="B356" s="28"/>
      <c r="C356" s="28"/>
      <c r="D356" s="28"/>
      <c r="E356" s="28"/>
      <c r="F356" s="28"/>
      <c r="G356" s="28"/>
      <c r="H356" s="28"/>
      <c r="I356" s="28"/>
      <c r="J356" s="65"/>
    </row>
    <row r="357" spans="1:10" ht="24">
      <c r="A357" s="28"/>
      <c r="B357" s="28"/>
      <c r="C357" s="28"/>
      <c r="D357" s="28"/>
      <c r="E357" s="28"/>
      <c r="F357" s="28"/>
      <c r="G357" s="28"/>
      <c r="H357" s="28"/>
      <c r="I357" s="28"/>
      <c r="J357" s="65"/>
    </row>
    <row r="358" spans="1:10" ht="24">
      <c r="A358" s="28"/>
      <c r="B358" s="28"/>
      <c r="C358" s="28"/>
      <c r="D358" s="28"/>
      <c r="E358" s="28"/>
      <c r="F358" s="28"/>
      <c r="G358" s="28"/>
      <c r="H358" s="28"/>
      <c r="I358" s="28"/>
      <c r="J358" s="65"/>
    </row>
    <row r="359" spans="1:10" ht="24">
      <c r="A359" s="28"/>
      <c r="B359" s="28"/>
      <c r="C359" s="28"/>
      <c r="D359" s="28"/>
      <c r="E359" s="28"/>
      <c r="F359" s="28"/>
      <c r="G359" s="28"/>
      <c r="H359" s="28"/>
      <c r="I359" s="28"/>
      <c r="J359" s="65"/>
    </row>
    <row r="360" spans="1:10" ht="24">
      <c r="A360" s="28"/>
      <c r="B360" s="28"/>
      <c r="C360" s="28"/>
      <c r="D360" s="28"/>
      <c r="E360" s="28"/>
      <c r="F360" s="28"/>
      <c r="G360" s="28"/>
      <c r="H360" s="28"/>
      <c r="I360" s="28"/>
      <c r="J360" s="65"/>
    </row>
    <row r="361" spans="1:10" ht="24">
      <c r="A361" s="28"/>
      <c r="B361" s="28"/>
      <c r="C361" s="28"/>
      <c r="D361" s="28"/>
      <c r="E361" s="28"/>
      <c r="F361" s="28"/>
      <c r="G361" s="28"/>
      <c r="H361" s="28"/>
      <c r="I361" s="28"/>
      <c r="J361" s="65"/>
    </row>
    <row r="362" spans="1:10" ht="24">
      <c r="A362" s="28"/>
      <c r="B362" s="28"/>
      <c r="C362" s="28"/>
      <c r="D362" s="28"/>
      <c r="E362" s="28"/>
      <c r="F362" s="28"/>
      <c r="G362" s="28"/>
      <c r="H362" s="28"/>
      <c r="I362" s="28"/>
      <c r="J362" s="65"/>
    </row>
    <row r="363" spans="1:10" ht="24">
      <c r="A363" s="28"/>
      <c r="B363" s="28"/>
      <c r="C363" s="28"/>
      <c r="D363" s="28"/>
      <c r="E363" s="28"/>
      <c r="F363" s="28"/>
      <c r="G363" s="28"/>
      <c r="H363" s="28"/>
      <c r="I363" s="28"/>
      <c r="J363" s="65"/>
    </row>
    <row r="364" spans="1:10" ht="24">
      <c r="A364" s="28"/>
      <c r="B364" s="28"/>
      <c r="C364" s="28"/>
      <c r="D364" s="28"/>
      <c r="E364" s="28"/>
      <c r="F364" s="28"/>
      <c r="G364" s="28"/>
      <c r="H364" s="28"/>
      <c r="I364" s="28"/>
      <c r="J364" s="65"/>
    </row>
    <row r="365" spans="1:10" ht="24">
      <c r="A365" s="28"/>
      <c r="B365" s="28"/>
      <c r="C365" s="28"/>
      <c r="D365" s="28"/>
      <c r="E365" s="28"/>
      <c r="F365" s="28"/>
      <c r="G365" s="28"/>
      <c r="H365" s="28"/>
      <c r="I365" s="28"/>
      <c r="J365" s="65"/>
    </row>
    <row r="366" spans="1:10" ht="24">
      <c r="A366" s="28"/>
      <c r="B366" s="28"/>
      <c r="C366" s="28"/>
      <c r="D366" s="28"/>
      <c r="E366" s="28"/>
      <c r="F366" s="28"/>
      <c r="G366" s="28"/>
      <c r="H366" s="28"/>
      <c r="I366" s="28"/>
      <c r="J366" s="65"/>
    </row>
    <row r="367" spans="1:10" ht="24">
      <c r="A367" s="28"/>
      <c r="B367" s="28"/>
      <c r="C367" s="28"/>
      <c r="D367" s="28"/>
      <c r="E367" s="28"/>
      <c r="F367" s="28"/>
      <c r="G367" s="28"/>
      <c r="H367" s="28"/>
      <c r="I367" s="28"/>
      <c r="J367" s="65"/>
    </row>
    <row r="368" spans="1:10" ht="24">
      <c r="A368" s="28"/>
      <c r="B368" s="28"/>
      <c r="C368" s="28"/>
      <c r="D368" s="28"/>
      <c r="E368" s="28"/>
      <c r="F368" s="28"/>
      <c r="G368" s="28"/>
      <c r="H368" s="28"/>
      <c r="I368" s="28"/>
      <c r="J368" s="65"/>
    </row>
    <row r="369" spans="1:10" ht="24">
      <c r="A369" s="28"/>
      <c r="B369" s="28"/>
      <c r="C369" s="28"/>
      <c r="D369" s="28"/>
      <c r="E369" s="28"/>
      <c r="F369" s="28"/>
      <c r="G369" s="28"/>
      <c r="H369" s="28"/>
      <c r="I369" s="28"/>
      <c r="J369" s="65"/>
    </row>
    <row r="370" spans="1:10" ht="24">
      <c r="A370" s="28"/>
      <c r="B370" s="28"/>
      <c r="C370" s="28"/>
      <c r="D370" s="28"/>
      <c r="E370" s="28"/>
      <c r="F370" s="28"/>
      <c r="G370" s="28"/>
      <c r="H370" s="28"/>
      <c r="I370" s="28"/>
      <c r="J370" s="65"/>
    </row>
    <row r="371" spans="1:10" ht="24">
      <c r="A371" s="28"/>
      <c r="B371" s="28"/>
      <c r="C371" s="28"/>
      <c r="D371" s="28"/>
      <c r="E371" s="28"/>
      <c r="F371" s="28"/>
      <c r="G371" s="28"/>
      <c r="H371" s="28"/>
      <c r="I371" s="28"/>
      <c r="J371" s="65"/>
    </row>
    <row r="372" spans="1:10" ht="24">
      <c r="A372" s="28"/>
      <c r="B372" s="28"/>
      <c r="C372" s="28"/>
      <c r="D372" s="28"/>
      <c r="E372" s="28"/>
      <c r="F372" s="28"/>
      <c r="G372" s="28"/>
      <c r="H372" s="28"/>
      <c r="I372" s="28"/>
      <c r="J372" s="65"/>
    </row>
    <row r="373" spans="1:10" ht="24">
      <c r="A373" s="28"/>
      <c r="B373" s="28"/>
      <c r="C373" s="28"/>
      <c r="D373" s="28"/>
      <c r="E373" s="28"/>
      <c r="F373" s="28"/>
      <c r="G373" s="28"/>
      <c r="H373" s="28"/>
      <c r="I373" s="28"/>
      <c r="J373" s="65"/>
    </row>
    <row r="374" spans="1:10" ht="24">
      <c r="A374" s="28"/>
      <c r="B374" s="28"/>
      <c r="C374" s="28"/>
      <c r="D374" s="28"/>
      <c r="E374" s="28"/>
      <c r="F374" s="28"/>
      <c r="G374" s="28"/>
      <c r="H374" s="28"/>
      <c r="I374" s="28"/>
      <c r="J374" s="65"/>
    </row>
    <row r="375" spans="1:10" ht="24">
      <c r="A375" s="28"/>
      <c r="B375" s="28"/>
      <c r="C375" s="28"/>
      <c r="D375" s="28"/>
      <c r="E375" s="28"/>
      <c r="F375" s="28"/>
      <c r="G375" s="28"/>
      <c r="H375" s="28"/>
      <c r="I375" s="28"/>
      <c r="J375" s="65"/>
    </row>
    <row r="376" spans="1:10" ht="24">
      <c r="A376" s="28"/>
      <c r="B376" s="28"/>
      <c r="C376" s="28"/>
      <c r="D376" s="28"/>
      <c r="E376" s="28"/>
      <c r="F376" s="28"/>
      <c r="G376" s="28"/>
      <c r="H376" s="28"/>
      <c r="I376" s="28"/>
      <c r="J376" s="65"/>
    </row>
    <row r="377" spans="1:10" ht="24">
      <c r="A377" s="28"/>
      <c r="B377" s="28"/>
      <c r="C377" s="28"/>
      <c r="D377" s="28"/>
      <c r="E377" s="28"/>
      <c r="F377" s="28"/>
      <c r="G377" s="28"/>
      <c r="H377" s="28"/>
      <c r="I377" s="28"/>
      <c r="J377" s="65"/>
    </row>
    <row r="378" spans="1:10" ht="24">
      <c r="A378" s="28"/>
      <c r="B378" s="28"/>
      <c r="C378" s="28"/>
      <c r="D378" s="28"/>
      <c r="E378" s="28"/>
      <c r="F378" s="28"/>
      <c r="G378" s="28"/>
      <c r="H378" s="28"/>
      <c r="I378" s="28"/>
      <c r="J378" s="65"/>
    </row>
    <row r="379" spans="1:10" ht="24">
      <c r="A379" s="28"/>
      <c r="B379" s="28"/>
      <c r="C379" s="28"/>
      <c r="D379" s="28"/>
      <c r="E379" s="28"/>
      <c r="F379" s="28"/>
      <c r="G379" s="28"/>
      <c r="H379" s="28"/>
      <c r="I379" s="28"/>
      <c r="J379" s="65"/>
    </row>
    <row r="380" spans="1:10" ht="24">
      <c r="A380" s="28"/>
      <c r="B380" s="28"/>
      <c r="C380" s="28"/>
      <c r="D380" s="28"/>
      <c r="E380" s="28"/>
      <c r="F380" s="28"/>
      <c r="G380" s="28"/>
      <c r="H380" s="28"/>
      <c r="I380" s="28"/>
      <c r="J380" s="65"/>
    </row>
    <row r="381" spans="1:10" ht="24">
      <c r="A381" s="28"/>
      <c r="B381" s="28"/>
      <c r="C381" s="28"/>
      <c r="D381" s="28"/>
      <c r="E381" s="28"/>
      <c r="F381" s="28"/>
      <c r="G381" s="28"/>
      <c r="H381" s="28"/>
      <c r="I381" s="28"/>
      <c r="J381" s="65"/>
    </row>
    <row r="382" spans="1:10" ht="24">
      <c r="A382" s="28"/>
      <c r="B382" s="28"/>
      <c r="C382" s="28"/>
      <c r="D382" s="28"/>
      <c r="E382" s="28"/>
      <c r="F382" s="28"/>
      <c r="G382" s="28"/>
      <c r="H382" s="28"/>
      <c r="I382" s="28"/>
      <c r="J382" s="65"/>
    </row>
    <row r="383" spans="1:10" ht="24">
      <c r="A383" s="28"/>
      <c r="B383" s="28"/>
      <c r="C383" s="28"/>
      <c r="D383" s="28"/>
      <c r="E383" s="28"/>
      <c r="F383" s="28"/>
      <c r="G383" s="28"/>
      <c r="H383" s="28"/>
      <c r="I383" s="28"/>
      <c r="J383" s="65"/>
    </row>
    <row r="384" spans="1:10" ht="24">
      <c r="A384" s="28"/>
      <c r="B384" s="28"/>
      <c r="C384" s="28"/>
      <c r="D384" s="28"/>
      <c r="E384" s="28"/>
      <c r="F384" s="28"/>
      <c r="G384" s="28"/>
      <c r="H384" s="28"/>
      <c r="I384" s="28"/>
      <c r="J384" s="65"/>
    </row>
    <row r="385" spans="1:10" ht="24">
      <c r="A385" s="28"/>
      <c r="B385" s="28"/>
      <c r="C385" s="28"/>
      <c r="D385" s="28"/>
      <c r="E385" s="28"/>
      <c r="F385" s="28"/>
      <c r="G385" s="28"/>
      <c r="H385" s="28"/>
      <c r="I385" s="28"/>
      <c r="J385" s="65"/>
    </row>
    <row r="386" spans="1:10" ht="24">
      <c r="A386" s="28"/>
      <c r="B386" s="28"/>
      <c r="C386" s="28"/>
      <c r="D386" s="28"/>
      <c r="E386" s="28"/>
      <c r="F386" s="28"/>
      <c r="G386" s="28"/>
      <c r="H386" s="28"/>
      <c r="I386" s="28"/>
      <c r="J386" s="65"/>
    </row>
    <row r="387" spans="1:10" ht="24">
      <c r="A387" s="28"/>
      <c r="B387" s="28"/>
      <c r="C387" s="28"/>
      <c r="D387" s="28"/>
      <c r="E387" s="28"/>
      <c r="F387" s="28"/>
      <c r="G387" s="28"/>
      <c r="H387" s="28"/>
      <c r="I387" s="28"/>
      <c r="J387" s="65"/>
    </row>
    <row r="388" spans="1:10" ht="24">
      <c r="A388" s="28"/>
      <c r="B388" s="28"/>
      <c r="C388" s="28"/>
      <c r="D388" s="28"/>
      <c r="E388" s="28"/>
      <c r="F388" s="28"/>
      <c r="G388" s="28"/>
      <c r="H388" s="28"/>
      <c r="I388" s="28"/>
      <c r="J388" s="65"/>
    </row>
    <row r="389" spans="1:10" ht="24">
      <c r="A389" s="28"/>
      <c r="B389" s="28"/>
      <c r="C389" s="28"/>
      <c r="D389" s="28"/>
      <c r="E389" s="28"/>
      <c r="F389" s="28"/>
      <c r="G389" s="28"/>
      <c r="H389" s="28"/>
      <c r="I389" s="28"/>
      <c r="J389" s="65"/>
    </row>
    <row r="390" spans="1:10" ht="24">
      <c r="A390" s="28"/>
      <c r="B390" s="28"/>
      <c r="C390" s="28"/>
      <c r="D390" s="28"/>
      <c r="E390" s="28"/>
      <c r="F390" s="28"/>
      <c r="G390" s="28"/>
      <c r="H390" s="28"/>
      <c r="I390" s="28"/>
      <c r="J390" s="65"/>
    </row>
    <row r="391" spans="1:10" ht="24">
      <c r="A391" s="28"/>
      <c r="B391" s="28"/>
      <c r="C391" s="28"/>
      <c r="D391" s="28"/>
      <c r="E391" s="28"/>
      <c r="F391" s="28"/>
      <c r="G391" s="28"/>
      <c r="H391" s="28"/>
      <c r="I391" s="28"/>
      <c r="J391" s="65"/>
    </row>
    <row r="392" spans="1:10" ht="24">
      <c r="A392" s="28"/>
      <c r="B392" s="28"/>
      <c r="C392" s="28"/>
      <c r="D392" s="28"/>
      <c r="E392" s="28"/>
      <c r="F392" s="28"/>
      <c r="G392" s="28"/>
      <c r="H392" s="28"/>
      <c r="I392" s="28"/>
      <c r="J392" s="65"/>
    </row>
    <row r="393" spans="1:10" ht="24">
      <c r="A393" s="28"/>
      <c r="B393" s="28"/>
      <c r="C393" s="28"/>
      <c r="D393" s="28"/>
      <c r="E393" s="28"/>
      <c r="F393" s="28"/>
      <c r="G393" s="28"/>
      <c r="H393" s="28"/>
      <c r="I393" s="28"/>
      <c r="J393" s="65"/>
    </row>
    <row r="394" spans="1:10" ht="24">
      <c r="A394" s="28"/>
      <c r="B394" s="28"/>
      <c r="C394" s="28"/>
      <c r="D394" s="28"/>
      <c r="E394" s="28"/>
      <c r="F394" s="28"/>
      <c r="G394" s="28"/>
      <c r="H394" s="28"/>
      <c r="I394" s="28"/>
      <c r="J394" s="65"/>
    </row>
    <row r="395" spans="1:10" ht="24">
      <c r="A395" s="28"/>
      <c r="B395" s="28"/>
      <c r="C395" s="28"/>
      <c r="D395" s="28"/>
      <c r="E395" s="28"/>
      <c r="F395" s="28"/>
      <c r="G395" s="28"/>
      <c r="H395" s="28"/>
      <c r="I395" s="28"/>
      <c r="J395" s="65"/>
    </row>
    <row r="396" spans="1:10" ht="24">
      <c r="A396" s="28"/>
      <c r="B396" s="28"/>
      <c r="C396" s="28"/>
      <c r="D396" s="28"/>
      <c r="E396" s="28"/>
      <c r="F396" s="28"/>
      <c r="G396" s="28"/>
      <c r="H396" s="28"/>
      <c r="I396" s="28"/>
      <c r="J396" s="65"/>
    </row>
    <row r="397" spans="1:10" ht="24">
      <c r="A397" s="28"/>
      <c r="B397" s="28"/>
      <c r="C397" s="28"/>
      <c r="D397" s="28"/>
      <c r="E397" s="28"/>
      <c r="F397" s="28"/>
      <c r="G397" s="28"/>
      <c r="H397" s="28"/>
      <c r="I397" s="28"/>
      <c r="J397" s="65"/>
    </row>
    <row r="398" spans="1:10" ht="24">
      <c r="A398" s="28"/>
      <c r="B398" s="28"/>
      <c r="C398" s="28"/>
      <c r="D398" s="28"/>
      <c r="E398" s="28"/>
      <c r="F398" s="28"/>
      <c r="G398" s="28"/>
      <c r="H398" s="28"/>
      <c r="I398" s="28"/>
      <c r="J398" s="65"/>
    </row>
    <row r="399" spans="1:10" ht="24">
      <c r="A399" s="28"/>
      <c r="B399" s="28"/>
      <c r="C399" s="28"/>
      <c r="D399" s="28"/>
      <c r="E399" s="28"/>
      <c r="F399" s="28"/>
      <c r="G399" s="28"/>
      <c r="H399" s="28"/>
      <c r="I399" s="28"/>
      <c r="J399" s="65"/>
    </row>
    <row r="400" spans="1:10" ht="24">
      <c r="A400" s="28"/>
      <c r="B400" s="28"/>
      <c r="C400" s="28"/>
      <c r="D400" s="28"/>
      <c r="E400" s="28"/>
      <c r="F400" s="28"/>
      <c r="G400" s="28"/>
      <c r="H400" s="28"/>
      <c r="I400" s="28"/>
      <c r="J400" s="65"/>
    </row>
    <row r="401" spans="1:10" ht="24">
      <c r="A401" s="28"/>
      <c r="B401" s="28"/>
      <c r="C401" s="28"/>
      <c r="D401" s="28"/>
      <c r="E401" s="28"/>
      <c r="F401" s="28"/>
      <c r="G401" s="28"/>
      <c r="H401" s="28"/>
      <c r="I401" s="28"/>
      <c r="J401" s="65"/>
    </row>
    <row r="402" spans="1:10" ht="24">
      <c r="A402" s="28"/>
      <c r="B402" s="28"/>
      <c r="C402" s="28"/>
      <c r="D402" s="28"/>
      <c r="E402" s="28"/>
      <c r="F402" s="28"/>
      <c r="G402" s="28"/>
      <c r="H402" s="28"/>
      <c r="I402" s="28"/>
      <c r="J402" s="65"/>
    </row>
    <row r="403" spans="1:10" ht="24">
      <c r="A403" s="28"/>
      <c r="B403" s="28"/>
      <c r="C403" s="28"/>
      <c r="D403" s="28"/>
      <c r="E403" s="28"/>
      <c r="F403" s="28"/>
      <c r="G403" s="28"/>
      <c r="H403" s="28"/>
      <c r="I403" s="28"/>
      <c r="J403" s="65"/>
    </row>
    <row r="404" spans="1:10" ht="24">
      <c r="A404" s="28"/>
      <c r="B404" s="28"/>
      <c r="C404" s="28"/>
      <c r="D404" s="28"/>
      <c r="E404" s="28"/>
      <c r="F404" s="28"/>
      <c r="G404" s="28"/>
      <c r="H404" s="28"/>
      <c r="I404" s="28"/>
      <c r="J404" s="65"/>
    </row>
    <row r="405" spans="1:10" ht="24">
      <c r="A405" s="28"/>
      <c r="B405" s="28"/>
      <c r="C405" s="28"/>
      <c r="D405" s="28"/>
      <c r="E405" s="28"/>
      <c r="F405" s="28"/>
      <c r="G405" s="28"/>
      <c r="H405" s="28"/>
      <c r="I405" s="28"/>
      <c r="J405" s="65"/>
    </row>
    <row r="406" spans="1:10" ht="24">
      <c r="A406" s="28"/>
      <c r="B406" s="28"/>
      <c r="C406" s="28"/>
      <c r="D406" s="28"/>
      <c r="E406" s="28"/>
      <c r="F406" s="28"/>
      <c r="G406" s="28"/>
      <c r="H406" s="28"/>
      <c r="I406" s="28"/>
      <c r="J406" s="65"/>
    </row>
    <row r="407" spans="1:10" ht="24">
      <c r="A407" s="28"/>
      <c r="B407" s="28"/>
      <c r="C407" s="28"/>
      <c r="D407" s="28"/>
      <c r="E407" s="28"/>
      <c r="F407" s="28"/>
      <c r="G407" s="28"/>
      <c r="H407" s="28"/>
      <c r="I407" s="28"/>
      <c r="J407" s="65"/>
    </row>
    <row r="408" spans="1:10" ht="24">
      <c r="A408" s="28"/>
      <c r="B408" s="28"/>
      <c r="C408" s="28"/>
      <c r="D408" s="28"/>
      <c r="E408" s="28"/>
      <c r="F408" s="28"/>
      <c r="G408" s="28"/>
      <c r="H408" s="28"/>
      <c r="I408" s="28"/>
      <c r="J408" s="65"/>
    </row>
    <row r="409" spans="1:10" ht="24">
      <c r="A409" s="28"/>
      <c r="B409" s="28"/>
      <c r="C409" s="28"/>
      <c r="D409" s="28"/>
      <c r="E409" s="28"/>
      <c r="F409" s="28"/>
      <c r="G409" s="28"/>
      <c r="H409" s="28"/>
      <c r="I409" s="28"/>
      <c r="J409" s="65"/>
    </row>
    <row r="410" spans="1:10" ht="24">
      <c r="A410" s="28"/>
      <c r="B410" s="28"/>
      <c r="C410" s="28"/>
      <c r="D410" s="28"/>
      <c r="E410" s="28"/>
      <c r="F410" s="28"/>
      <c r="G410" s="28"/>
      <c r="H410" s="28"/>
      <c r="I410" s="28"/>
      <c r="J410" s="65"/>
    </row>
    <row r="411" spans="1:10" ht="24">
      <c r="A411" s="28"/>
      <c r="B411" s="28"/>
      <c r="C411" s="28"/>
      <c r="D411" s="28"/>
      <c r="E411" s="28"/>
      <c r="F411" s="28"/>
      <c r="G411" s="28"/>
      <c r="H411" s="28"/>
      <c r="I411" s="28"/>
      <c r="J411" s="65"/>
    </row>
    <row r="412" spans="1:10" ht="24">
      <c r="A412" s="28"/>
      <c r="B412" s="28"/>
      <c r="C412" s="28"/>
      <c r="D412" s="28"/>
      <c r="E412" s="28"/>
      <c r="F412" s="28"/>
      <c r="G412" s="28"/>
      <c r="H412" s="28"/>
      <c r="I412" s="28"/>
      <c r="J412" s="65"/>
    </row>
    <row r="413" spans="1:10" ht="24">
      <c r="A413" s="28"/>
      <c r="B413" s="28"/>
      <c r="C413" s="28"/>
      <c r="D413" s="28"/>
      <c r="E413" s="28"/>
      <c r="F413" s="28"/>
      <c r="G413" s="28"/>
      <c r="H413" s="28"/>
      <c r="I413" s="28"/>
      <c r="J413" s="65"/>
    </row>
    <row r="414" spans="1:10" ht="24">
      <c r="A414" s="28"/>
      <c r="B414" s="28"/>
      <c r="C414" s="28"/>
      <c r="D414" s="28"/>
      <c r="E414" s="28"/>
      <c r="F414" s="28"/>
      <c r="G414" s="28"/>
      <c r="H414" s="28"/>
      <c r="I414" s="28"/>
      <c r="J414" s="65"/>
    </row>
    <row r="415" spans="1:10" ht="24">
      <c r="A415" s="28"/>
      <c r="B415" s="28"/>
      <c r="C415" s="28"/>
      <c r="D415" s="28"/>
      <c r="E415" s="28"/>
      <c r="F415" s="28"/>
      <c r="G415" s="28"/>
      <c r="H415" s="28"/>
      <c r="I415" s="28"/>
      <c r="J415" s="65"/>
    </row>
    <row r="416" spans="1:10" ht="24">
      <c r="A416" s="28"/>
      <c r="B416" s="28"/>
      <c r="C416" s="28"/>
      <c r="D416" s="28"/>
      <c r="E416" s="28"/>
      <c r="F416" s="28"/>
      <c r="G416" s="28"/>
      <c r="H416" s="28"/>
      <c r="I416" s="28"/>
      <c r="J416" s="65"/>
    </row>
    <row r="417" spans="1:10" ht="24">
      <c r="A417" s="28"/>
      <c r="B417" s="28"/>
      <c r="C417" s="28"/>
      <c r="D417" s="28"/>
      <c r="E417" s="28"/>
      <c r="F417" s="28"/>
      <c r="G417" s="28"/>
      <c r="H417" s="28"/>
      <c r="I417" s="28"/>
      <c r="J417" s="65"/>
    </row>
    <row r="418" spans="1:10" ht="24">
      <c r="A418" s="28"/>
      <c r="B418" s="28"/>
      <c r="C418" s="28"/>
      <c r="D418" s="28"/>
      <c r="E418" s="28"/>
      <c r="F418" s="28"/>
      <c r="G418" s="28"/>
      <c r="H418" s="28"/>
      <c r="I418" s="28"/>
      <c r="J418" s="65"/>
    </row>
    <row r="419" spans="1:10" ht="24">
      <c r="A419" s="28"/>
      <c r="B419" s="28"/>
      <c r="C419" s="28"/>
      <c r="D419" s="28"/>
      <c r="E419" s="28"/>
      <c r="F419" s="28"/>
      <c r="G419" s="28"/>
      <c r="H419" s="28"/>
      <c r="I419" s="28"/>
      <c r="J419" s="65"/>
    </row>
    <row r="420" spans="1:10" ht="24">
      <c r="A420" s="28"/>
      <c r="B420" s="28"/>
      <c r="C420" s="28"/>
      <c r="D420" s="28"/>
      <c r="E420" s="28"/>
      <c r="F420" s="28"/>
      <c r="G420" s="28"/>
      <c r="H420" s="28"/>
      <c r="I420" s="28"/>
      <c r="J420" s="65"/>
    </row>
    <row r="421" spans="1:10" ht="24">
      <c r="A421" s="28"/>
      <c r="B421" s="28"/>
      <c r="C421" s="28"/>
      <c r="D421" s="28"/>
      <c r="E421" s="28"/>
      <c r="F421" s="28"/>
      <c r="G421" s="28"/>
      <c r="H421" s="28"/>
      <c r="I421" s="28"/>
      <c r="J421" s="65"/>
    </row>
    <row r="422" spans="1:10" ht="24">
      <c r="A422" s="28"/>
      <c r="B422" s="28"/>
      <c r="C422" s="28"/>
      <c r="D422" s="28"/>
      <c r="E422" s="28"/>
      <c r="F422" s="28"/>
      <c r="G422" s="28"/>
      <c r="H422" s="28"/>
      <c r="I422" s="28"/>
      <c r="J422" s="65"/>
    </row>
    <row r="423" spans="1:10" ht="24">
      <c r="A423" s="28"/>
      <c r="B423" s="28"/>
      <c r="C423" s="28"/>
      <c r="D423" s="28"/>
      <c r="E423" s="28"/>
      <c r="F423" s="28"/>
      <c r="G423" s="28"/>
      <c r="H423" s="28"/>
      <c r="I423" s="28"/>
      <c r="J423" s="65"/>
    </row>
    <row r="424" spans="1:10" ht="24">
      <c r="A424" s="28"/>
      <c r="B424" s="28"/>
      <c r="C424" s="28"/>
      <c r="D424" s="28"/>
      <c r="E424" s="28"/>
      <c r="F424" s="28"/>
      <c r="G424" s="28"/>
      <c r="H424" s="28"/>
      <c r="I424" s="28"/>
      <c r="J424" s="65"/>
    </row>
    <row r="425" spans="1:10" ht="24">
      <c r="A425" s="28"/>
      <c r="B425" s="28"/>
      <c r="C425" s="28"/>
      <c r="D425" s="28"/>
      <c r="E425" s="28"/>
      <c r="F425" s="28"/>
      <c r="G425" s="28"/>
      <c r="H425" s="28"/>
      <c r="I425" s="28"/>
      <c r="J425" s="65"/>
    </row>
    <row r="426" spans="1:10" ht="24">
      <c r="A426" s="28"/>
      <c r="B426" s="28"/>
      <c r="C426" s="28"/>
      <c r="D426" s="28"/>
      <c r="E426" s="28"/>
      <c r="F426" s="28"/>
      <c r="G426" s="28"/>
      <c r="H426" s="28"/>
      <c r="I426" s="28"/>
      <c r="J426" s="65"/>
    </row>
    <row r="427" spans="1:10" ht="24">
      <c r="A427" s="28"/>
      <c r="B427" s="28"/>
      <c r="C427" s="28"/>
      <c r="D427" s="28"/>
      <c r="E427" s="28"/>
      <c r="F427" s="28"/>
      <c r="G427" s="28"/>
      <c r="H427" s="28"/>
      <c r="I427" s="28"/>
      <c r="J427" s="65"/>
    </row>
    <row r="428" spans="1:10" ht="24">
      <c r="A428" s="28"/>
      <c r="B428" s="28"/>
      <c r="C428" s="28"/>
      <c r="D428" s="28"/>
      <c r="E428" s="28"/>
      <c r="F428" s="28"/>
      <c r="G428" s="28"/>
      <c r="H428" s="28"/>
      <c r="I428" s="28"/>
      <c r="J428" s="65"/>
    </row>
    <row r="429" spans="1:10" ht="24">
      <c r="A429" s="28"/>
      <c r="B429" s="28"/>
      <c r="C429" s="28"/>
      <c r="D429" s="28"/>
      <c r="E429" s="28"/>
      <c r="F429" s="28"/>
      <c r="G429" s="28"/>
      <c r="H429" s="28"/>
      <c r="I429" s="28"/>
      <c r="J429" s="65"/>
    </row>
    <row r="430" spans="1:10" ht="24">
      <c r="A430" s="28"/>
      <c r="B430" s="28"/>
      <c r="C430" s="28"/>
      <c r="D430" s="28"/>
      <c r="E430" s="28"/>
      <c r="F430" s="28"/>
      <c r="G430" s="28"/>
      <c r="H430" s="28"/>
      <c r="I430" s="28"/>
      <c r="J430" s="65"/>
    </row>
    <row r="431" spans="1:10" ht="24">
      <c r="A431" s="28"/>
      <c r="B431" s="28"/>
      <c r="C431" s="28"/>
      <c r="D431" s="28"/>
      <c r="E431" s="28"/>
      <c r="F431" s="28"/>
      <c r="G431" s="28"/>
      <c r="H431" s="28"/>
      <c r="I431" s="28"/>
      <c r="J431" s="65"/>
    </row>
    <row r="432" spans="1:10" ht="24">
      <c r="A432" s="28"/>
      <c r="B432" s="28"/>
      <c r="C432" s="28"/>
      <c r="D432" s="28"/>
      <c r="E432" s="28"/>
      <c r="F432" s="28"/>
      <c r="G432" s="28"/>
      <c r="H432" s="28"/>
      <c r="I432" s="28"/>
      <c r="J432" s="65"/>
    </row>
    <row r="433" spans="1:10" ht="24">
      <c r="A433" s="28"/>
      <c r="B433" s="28"/>
      <c r="C433" s="28"/>
      <c r="D433" s="28"/>
      <c r="E433" s="28"/>
      <c r="F433" s="28"/>
      <c r="G433" s="28"/>
      <c r="H433" s="28"/>
      <c r="I433" s="28"/>
      <c r="J433" s="65"/>
    </row>
    <row r="434" spans="1:10" ht="24">
      <c r="A434" s="28"/>
      <c r="B434" s="28"/>
      <c r="C434" s="28"/>
      <c r="D434" s="28"/>
      <c r="E434" s="28"/>
      <c r="F434" s="28"/>
      <c r="G434" s="28"/>
      <c r="H434" s="28"/>
      <c r="I434" s="28"/>
      <c r="J434" s="65"/>
    </row>
    <row r="435" spans="1:10" ht="24">
      <c r="A435" s="28"/>
      <c r="B435" s="28"/>
      <c r="C435" s="28"/>
      <c r="D435" s="28"/>
      <c r="E435" s="28"/>
      <c r="F435" s="28"/>
      <c r="G435" s="28"/>
      <c r="H435" s="28"/>
      <c r="I435" s="28"/>
      <c r="J435" s="65"/>
    </row>
    <row r="436" spans="1:10" ht="24">
      <c r="A436" s="28"/>
      <c r="B436" s="28"/>
      <c r="C436" s="28"/>
      <c r="D436" s="28"/>
      <c r="E436" s="28"/>
      <c r="F436" s="28"/>
      <c r="G436" s="28"/>
      <c r="H436" s="28"/>
      <c r="I436" s="28"/>
      <c r="J436" s="65"/>
    </row>
    <row r="437" spans="1:10" ht="24">
      <c r="A437" s="28"/>
      <c r="B437" s="28"/>
      <c r="C437" s="28"/>
      <c r="D437" s="28"/>
      <c r="E437" s="28"/>
      <c r="F437" s="28"/>
      <c r="G437" s="28"/>
      <c r="H437" s="28"/>
      <c r="I437" s="28"/>
      <c r="J437" s="65"/>
    </row>
    <row r="438" spans="1:10" ht="24">
      <c r="A438" s="28"/>
      <c r="B438" s="28"/>
      <c r="C438" s="28"/>
      <c r="D438" s="28"/>
      <c r="E438" s="28"/>
      <c r="F438" s="28"/>
      <c r="G438" s="28"/>
      <c r="H438" s="28"/>
      <c r="I438" s="28"/>
      <c r="J438" s="65"/>
    </row>
    <row r="439" spans="1:10" ht="24">
      <c r="A439" s="28"/>
      <c r="B439" s="28"/>
      <c r="C439" s="28"/>
      <c r="D439" s="28"/>
      <c r="E439" s="28"/>
      <c r="F439" s="28"/>
      <c r="G439" s="28"/>
      <c r="H439" s="28"/>
      <c r="I439" s="28"/>
      <c r="J439" s="65"/>
    </row>
    <row r="440" spans="1:10" ht="24">
      <c r="A440" s="28"/>
      <c r="B440" s="28"/>
      <c r="C440" s="28"/>
      <c r="D440" s="28"/>
      <c r="E440" s="28"/>
      <c r="F440" s="28"/>
      <c r="G440" s="28"/>
      <c r="H440" s="28"/>
      <c r="I440" s="28"/>
      <c r="J440" s="65"/>
    </row>
    <row r="441" spans="1:10" ht="24">
      <c r="A441" s="28"/>
      <c r="B441" s="28"/>
      <c r="C441" s="28"/>
      <c r="D441" s="28"/>
      <c r="E441" s="28"/>
      <c r="F441" s="28"/>
      <c r="G441" s="28"/>
      <c r="H441" s="28"/>
      <c r="I441" s="28"/>
      <c r="J441" s="65"/>
    </row>
    <row r="442" spans="1:10" ht="24">
      <c r="A442" s="28"/>
      <c r="B442" s="28"/>
      <c r="C442" s="28"/>
      <c r="D442" s="28"/>
      <c r="E442" s="28"/>
      <c r="F442" s="28"/>
      <c r="G442" s="28"/>
      <c r="H442" s="28"/>
      <c r="I442" s="28"/>
      <c r="J442" s="65"/>
    </row>
    <row r="443" spans="1:10" ht="24">
      <c r="A443" s="28"/>
      <c r="B443" s="28"/>
      <c r="C443" s="28"/>
      <c r="D443" s="28"/>
      <c r="E443" s="28"/>
      <c r="F443" s="28"/>
      <c r="G443" s="28"/>
      <c r="H443" s="28"/>
      <c r="I443" s="28"/>
      <c r="J443" s="65"/>
    </row>
    <row r="444" spans="1:10" ht="24">
      <c r="A444" s="28"/>
      <c r="B444" s="28"/>
      <c r="C444" s="28"/>
      <c r="D444" s="28"/>
      <c r="E444" s="28"/>
      <c r="F444" s="28"/>
      <c r="G444" s="28"/>
      <c r="H444" s="28"/>
      <c r="I444" s="28"/>
      <c r="J444" s="65"/>
    </row>
    <row r="445" spans="1:10" ht="24">
      <c r="A445" s="28"/>
      <c r="B445" s="28"/>
      <c r="C445" s="28"/>
      <c r="D445" s="28"/>
      <c r="E445" s="28"/>
      <c r="F445" s="28"/>
      <c r="G445" s="28"/>
      <c r="H445" s="28"/>
      <c r="I445" s="28"/>
      <c r="J445" s="65"/>
    </row>
    <row r="446" spans="1:10" ht="24">
      <c r="A446" s="28"/>
      <c r="B446" s="28"/>
      <c r="C446" s="28"/>
      <c r="D446" s="28"/>
      <c r="E446" s="28"/>
      <c r="F446" s="28"/>
      <c r="G446" s="28"/>
      <c r="H446" s="28"/>
      <c r="I446" s="28"/>
      <c r="J446" s="65"/>
    </row>
    <row r="447" spans="1:10" ht="24">
      <c r="A447" s="28"/>
      <c r="B447" s="28"/>
      <c r="C447" s="28"/>
      <c r="D447" s="28"/>
      <c r="E447" s="28"/>
      <c r="F447" s="28"/>
      <c r="G447" s="28"/>
      <c r="H447" s="28"/>
      <c r="I447" s="28"/>
      <c r="J447" s="65"/>
    </row>
    <row r="448" spans="1:10" ht="24">
      <c r="A448" s="28"/>
      <c r="B448" s="28"/>
      <c r="C448" s="28"/>
      <c r="D448" s="28"/>
      <c r="E448" s="28"/>
      <c r="F448" s="28"/>
      <c r="G448" s="28"/>
      <c r="H448" s="28"/>
      <c r="I448" s="28"/>
      <c r="J448" s="65"/>
    </row>
    <row r="449" spans="1:10" ht="24">
      <c r="A449" s="28"/>
      <c r="B449" s="28"/>
      <c r="C449" s="28"/>
      <c r="D449" s="28"/>
      <c r="E449" s="28"/>
      <c r="F449" s="28"/>
      <c r="G449" s="28"/>
      <c r="H449" s="28"/>
      <c r="I449" s="28"/>
      <c r="J449" s="65"/>
    </row>
    <row r="450" spans="1:10" ht="24">
      <c r="A450" s="28"/>
      <c r="B450" s="28"/>
      <c r="C450" s="28"/>
      <c r="D450" s="28"/>
      <c r="E450" s="28"/>
      <c r="F450" s="28"/>
      <c r="G450" s="28"/>
      <c r="H450" s="28"/>
      <c r="I450" s="28"/>
      <c r="J450" s="65"/>
    </row>
    <row r="451" spans="1:10" ht="24">
      <c r="A451" s="28"/>
      <c r="B451" s="28"/>
      <c r="C451" s="28"/>
      <c r="D451" s="28"/>
      <c r="E451" s="28"/>
      <c r="F451" s="28"/>
      <c r="G451" s="28"/>
      <c r="H451" s="28"/>
      <c r="I451" s="28"/>
      <c r="J451" s="65"/>
    </row>
    <row r="452" spans="1:10" ht="24">
      <c r="A452" s="28"/>
      <c r="B452" s="28"/>
      <c r="C452" s="28"/>
      <c r="D452" s="28"/>
      <c r="E452" s="28"/>
      <c r="F452" s="28"/>
      <c r="G452" s="28"/>
      <c r="H452" s="28"/>
      <c r="I452" s="28"/>
      <c r="J452" s="65"/>
    </row>
    <row r="453" spans="1:10" ht="24">
      <c r="A453" s="28"/>
      <c r="B453" s="28"/>
      <c r="C453" s="28"/>
      <c r="D453" s="28"/>
      <c r="E453" s="28"/>
      <c r="F453" s="28"/>
      <c r="G453" s="28"/>
      <c r="H453" s="28"/>
      <c r="I453" s="28"/>
      <c r="J453" s="65"/>
    </row>
    <row r="454" spans="1:10" ht="24">
      <c r="A454" s="28"/>
      <c r="B454" s="28"/>
      <c r="C454" s="28"/>
      <c r="D454" s="28"/>
      <c r="E454" s="28"/>
      <c r="F454" s="28"/>
      <c r="G454" s="28"/>
      <c r="H454" s="28"/>
      <c r="I454" s="28"/>
      <c r="J454" s="65"/>
    </row>
    <row r="455" spans="1:10" ht="24">
      <c r="A455" s="28"/>
      <c r="B455" s="28"/>
      <c r="C455" s="28"/>
      <c r="D455" s="28"/>
      <c r="E455" s="28"/>
      <c r="F455" s="28"/>
      <c r="G455" s="28"/>
      <c r="H455" s="28"/>
      <c r="I455" s="28"/>
      <c r="J455" s="65"/>
    </row>
    <row r="456" spans="1:10" ht="24">
      <c r="A456" s="28"/>
      <c r="B456" s="28"/>
      <c r="C456" s="28"/>
      <c r="D456" s="28"/>
      <c r="E456" s="28"/>
      <c r="F456" s="28"/>
      <c r="G456" s="28"/>
      <c r="H456" s="28"/>
      <c r="I456" s="28"/>
      <c r="J456" s="65"/>
    </row>
    <row r="457" spans="1:10" ht="24">
      <c r="A457" s="28"/>
      <c r="B457" s="28"/>
      <c r="C457" s="28"/>
      <c r="D457" s="28"/>
      <c r="E457" s="28"/>
      <c r="F457" s="28"/>
      <c r="G457" s="28"/>
      <c r="H457" s="28"/>
      <c r="I457" s="28"/>
      <c r="J457" s="65"/>
    </row>
    <row r="458" spans="1:10" ht="24">
      <c r="A458" s="1"/>
      <c r="B458" s="1"/>
      <c r="C458" s="1"/>
      <c r="D458" s="1"/>
      <c r="E458" s="1"/>
      <c r="F458" s="1"/>
      <c r="G458" s="1"/>
      <c r="H458" s="1"/>
      <c r="I458" s="1"/>
    </row>
    <row r="459" spans="1:10" ht="24">
      <c r="A459" s="1"/>
      <c r="B459" s="1"/>
      <c r="C459" s="1"/>
      <c r="D459" s="1"/>
      <c r="E459" s="1"/>
      <c r="F459" s="1"/>
      <c r="G459" s="1"/>
      <c r="H459" s="1"/>
      <c r="I459" s="1"/>
    </row>
    <row r="460" spans="1:10" ht="24">
      <c r="A460" s="1"/>
      <c r="B460" s="1"/>
      <c r="C460" s="1"/>
      <c r="D460" s="1"/>
      <c r="E460" s="1"/>
      <c r="F460" s="1"/>
      <c r="G460" s="1"/>
      <c r="H460" s="1"/>
      <c r="I460" s="1"/>
    </row>
    <row r="461" spans="1:10" ht="24">
      <c r="A461" s="1"/>
      <c r="B461" s="1"/>
      <c r="C461" s="1"/>
      <c r="D461" s="1"/>
      <c r="E461" s="1"/>
      <c r="F461" s="1"/>
      <c r="G461" s="1"/>
      <c r="H461" s="1"/>
      <c r="I461" s="1"/>
    </row>
    <row r="462" spans="1:10" ht="24">
      <c r="A462" s="1"/>
      <c r="B462" s="1"/>
      <c r="C462" s="1"/>
      <c r="D462" s="1"/>
      <c r="E462" s="1"/>
      <c r="F462" s="1"/>
      <c r="G462" s="1"/>
      <c r="H462" s="1"/>
      <c r="I462" s="1"/>
    </row>
    <row r="463" spans="1:10" ht="24">
      <c r="A463" s="1"/>
      <c r="B463" s="1"/>
      <c r="C463" s="1"/>
      <c r="D463" s="1"/>
      <c r="E463" s="1"/>
      <c r="F463" s="1"/>
      <c r="G463" s="1"/>
      <c r="H463" s="1"/>
      <c r="I463" s="1"/>
    </row>
    <row r="464" spans="1:10" ht="24">
      <c r="A464" s="1"/>
      <c r="B464" s="1"/>
      <c r="C464" s="1"/>
      <c r="D464" s="1"/>
      <c r="E464" s="1"/>
      <c r="F464" s="1"/>
      <c r="G464" s="1"/>
      <c r="H464" s="1"/>
      <c r="I464" s="1"/>
    </row>
    <row r="465" spans="1:9" ht="24">
      <c r="A465" s="1"/>
      <c r="B465" s="1"/>
      <c r="C465" s="1"/>
      <c r="D465" s="1"/>
      <c r="E465" s="1"/>
      <c r="F465" s="1"/>
      <c r="G465" s="1"/>
      <c r="H465" s="1"/>
      <c r="I465" s="1"/>
    </row>
    <row r="466" spans="1:9" ht="24">
      <c r="A466" s="1"/>
      <c r="B466" s="1"/>
      <c r="C466" s="1"/>
      <c r="D466" s="1"/>
      <c r="E466" s="1"/>
      <c r="F466" s="1"/>
      <c r="G466" s="1"/>
      <c r="H466" s="1"/>
      <c r="I466" s="1"/>
    </row>
    <row r="467" spans="1:9" ht="24">
      <c r="A467" s="1"/>
      <c r="B467" s="1"/>
      <c r="C467" s="1"/>
      <c r="D467" s="1"/>
      <c r="E467" s="1"/>
      <c r="F467" s="1"/>
      <c r="G467" s="1"/>
      <c r="H467" s="1"/>
      <c r="I467" s="1"/>
    </row>
    <row r="468" spans="1:9" ht="24">
      <c r="A468" s="1"/>
      <c r="B468" s="1"/>
      <c r="C468" s="1"/>
      <c r="D468" s="1"/>
      <c r="E468" s="1"/>
      <c r="F468" s="1"/>
      <c r="G468" s="1"/>
      <c r="H468" s="1"/>
      <c r="I468" s="1"/>
    </row>
    <row r="469" spans="1:9" ht="24">
      <c r="A469" s="1"/>
      <c r="B469" s="1"/>
      <c r="C469" s="1"/>
      <c r="D469" s="1"/>
      <c r="E469" s="1"/>
      <c r="F469" s="1"/>
      <c r="G469" s="1"/>
      <c r="H469" s="1"/>
      <c r="I469" s="1"/>
    </row>
    <row r="470" spans="1:9" ht="24">
      <c r="A470" s="1"/>
      <c r="B470" s="1"/>
      <c r="C470" s="1"/>
      <c r="D470" s="1"/>
      <c r="E470" s="1"/>
      <c r="F470" s="1"/>
      <c r="G470" s="1"/>
      <c r="H470" s="1"/>
      <c r="I470" s="1"/>
    </row>
  </sheetData>
  <mergeCells count="4">
    <mergeCell ref="A1:J1"/>
    <mergeCell ref="A2:J2"/>
    <mergeCell ref="A3:J3"/>
    <mergeCell ref="F4:I4"/>
  </mergeCells>
  <pageMargins left="0.35433070866141736" right="0.27559055118110237" top="0.9055118110236221" bottom="0.23622047244094491" header="0.31496062992125984" footer="0.15748031496062992"/>
  <pageSetup paperSize="9" scale="86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6"/>
  <sheetViews>
    <sheetView topLeftCell="A13" workbookViewId="0">
      <selection activeCell="K24" sqref="K24"/>
    </sheetView>
  </sheetViews>
  <sheetFormatPr defaultRowHeight="14.25"/>
  <cols>
    <col min="1" max="1" width="5.375" customWidth="1"/>
    <col min="2" max="2" width="22.375" customWidth="1"/>
    <col min="3" max="3" width="18.5" customWidth="1"/>
    <col min="4" max="4" width="15" customWidth="1"/>
    <col min="5" max="5" width="10.125" customWidth="1"/>
    <col min="6" max="6" width="10.625" customWidth="1"/>
    <col min="7" max="7" width="9.5" customWidth="1"/>
    <col min="8" max="8" width="10" customWidth="1"/>
    <col min="9" max="9" width="11.75" customWidth="1"/>
    <col min="10" max="10" width="14.75" customWidth="1"/>
    <col min="11" max="11" width="10.625" customWidth="1"/>
  </cols>
  <sheetData>
    <row r="1" spans="1:11" ht="24">
      <c r="A1" s="11" t="s">
        <v>15</v>
      </c>
      <c r="B1" s="91"/>
      <c r="C1" s="91"/>
      <c r="D1" s="91"/>
      <c r="E1" s="91"/>
      <c r="F1" s="191"/>
      <c r="G1" s="91"/>
      <c r="H1" s="91"/>
      <c r="I1" s="91"/>
      <c r="J1" s="91"/>
      <c r="K1" s="91"/>
    </row>
    <row r="2" spans="1:11" ht="24">
      <c r="A2" s="11" t="s">
        <v>16</v>
      </c>
      <c r="B2" s="91"/>
      <c r="C2" s="91"/>
      <c r="D2" s="91"/>
      <c r="E2" s="91"/>
      <c r="F2" s="191"/>
      <c r="G2" s="91"/>
      <c r="H2" s="91"/>
      <c r="I2" s="91"/>
      <c r="J2" s="91"/>
      <c r="K2" s="91"/>
    </row>
    <row r="3" spans="1:11" ht="24">
      <c r="A3" s="10" t="s">
        <v>17</v>
      </c>
      <c r="B3" s="1"/>
      <c r="C3" s="1"/>
      <c r="D3" s="1"/>
      <c r="E3" s="1"/>
      <c r="F3" s="1"/>
      <c r="G3" s="1"/>
      <c r="H3" s="1"/>
    </row>
    <row r="4" spans="1:11" ht="24">
      <c r="A4" s="10" t="s">
        <v>18</v>
      </c>
      <c r="B4" s="1"/>
      <c r="C4" s="1"/>
      <c r="D4" s="1"/>
      <c r="E4" s="1"/>
      <c r="F4" s="1"/>
      <c r="G4" s="1"/>
      <c r="H4" s="1"/>
    </row>
    <row r="5" spans="1:11" ht="24">
      <c r="A5" s="10" t="s">
        <v>656</v>
      </c>
      <c r="B5" s="1"/>
      <c r="C5" s="1"/>
      <c r="D5" s="1"/>
      <c r="E5" s="1"/>
      <c r="F5" s="1"/>
      <c r="G5" s="1"/>
      <c r="H5" s="1"/>
    </row>
    <row r="6" spans="1:11" ht="24">
      <c r="A6" s="2"/>
      <c r="B6" s="2"/>
      <c r="C6" s="2"/>
      <c r="D6" s="2" t="s">
        <v>1</v>
      </c>
      <c r="E6" s="280" t="s">
        <v>2</v>
      </c>
      <c r="F6" s="281"/>
      <c r="G6" s="281"/>
      <c r="H6" s="282"/>
      <c r="I6" s="2" t="s">
        <v>3</v>
      </c>
      <c r="J6" s="2" t="s">
        <v>4</v>
      </c>
      <c r="K6" s="2" t="s">
        <v>5</v>
      </c>
    </row>
    <row r="7" spans="1:11" ht="24">
      <c r="A7" s="3" t="s">
        <v>6</v>
      </c>
      <c r="B7" s="3" t="s">
        <v>7</v>
      </c>
      <c r="C7" s="3" t="s">
        <v>8</v>
      </c>
      <c r="D7" s="212" t="s">
        <v>9</v>
      </c>
      <c r="E7" s="8">
        <v>2561</v>
      </c>
      <c r="F7" s="8">
        <v>2562</v>
      </c>
      <c r="G7" s="8">
        <v>2563</v>
      </c>
      <c r="H7" s="8">
        <v>2564</v>
      </c>
      <c r="I7" s="3" t="s">
        <v>10</v>
      </c>
      <c r="J7" s="3" t="s">
        <v>11</v>
      </c>
      <c r="K7" s="3" t="s">
        <v>12</v>
      </c>
    </row>
    <row r="8" spans="1:11" ht="24">
      <c r="A8" s="6"/>
      <c r="B8" s="6"/>
      <c r="C8" s="6"/>
      <c r="D8" s="6"/>
      <c r="E8" s="6" t="s">
        <v>13</v>
      </c>
      <c r="F8" s="6" t="s">
        <v>13</v>
      </c>
      <c r="G8" s="6" t="s">
        <v>13</v>
      </c>
      <c r="H8" s="6" t="s">
        <v>13</v>
      </c>
      <c r="I8" s="6"/>
      <c r="J8" s="6"/>
      <c r="K8" s="6"/>
    </row>
    <row r="9" spans="1:11" ht="24">
      <c r="A9" s="5">
        <v>1</v>
      </c>
      <c r="B9" s="20" t="s">
        <v>657</v>
      </c>
      <c r="C9" s="49" t="s">
        <v>745</v>
      </c>
      <c r="D9" s="60" t="s">
        <v>659</v>
      </c>
      <c r="E9" s="23">
        <v>100000</v>
      </c>
      <c r="F9" s="23">
        <v>100000</v>
      </c>
      <c r="G9" s="23">
        <v>100000</v>
      </c>
      <c r="H9" s="23">
        <v>100000</v>
      </c>
      <c r="I9" s="20" t="s">
        <v>752</v>
      </c>
      <c r="J9" s="49" t="s">
        <v>748</v>
      </c>
      <c r="K9" s="20" t="s">
        <v>1077</v>
      </c>
    </row>
    <row r="10" spans="1:11" ht="24">
      <c r="A10" s="17"/>
      <c r="B10" s="21" t="s">
        <v>1156</v>
      </c>
      <c r="C10" s="51" t="s">
        <v>746</v>
      </c>
      <c r="D10" s="21"/>
      <c r="E10" s="24"/>
      <c r="F10" s="24"/>
      <c r="G10" s="21"/>
      <c r="H10" s="21"/>
      <c r="I10" s="21"/>
      <c r="J10" s="51" t="s">
        <v>749</v>
      </c>
      <c r="K10" s="21"/>
    </row>
    <row r="11" spans="1:11" ht="24">
      <c r="A11" s="17"/>
      <c r="B11" s="21"/>
      <c r="C11" s="51" t="s">
        <v>747</v>
      </c>
      <c r="D11" s="97"/>
      <c r="E11" s="21"/>
      <c r="F11" s="21"/>
      <c r="G11" s="21"/>
      <c r="H11" s="21"/>
      <c r="I11" s="21"/>
      <c r="J11" s="51" t="s">
        <v>750</v>
      </c>
      <c r="K11" s="21"/>
    </row>
    <row r="12" spans="1:11" ht="24">
      <c r="A12" s="18"/>
      <c r="B12" s="22"/>
      <c r="C12" s="53"/>
      <c r="D12" s="22"/>
      <c r="E12" s="22"/>
      <c r="F12" s="22"/>
      <c r="G12" s="22"/>
      <c r="H12" s="22"/>
      <c r="I12" s="22"/>
      <c r="J12" s="22" t="s">
        <v>751</v>
      </c>
      <c r="K12" s="22"/>
    </row>
    <row r="13" spans="1:11" ht="24">
      <c r="A13" s="5">
        <v>2</v>
      </c>
      <c r="B13" s="20" t="s">
        <v>1160</v>
      </c>
      <c r="C13" s="49" t="s">
        <v>745</v>
      </c>
      <c r="D13" s="60" t="s">
        <v>1157</v>
      </c>
      <c r="E13" s="23">
        <v>200000</v>
      </c>
      <c r="F13" s="23">
        <v>200000</v>
      </c>
      <c r="G13" s="23">
        <v>200000</v>
      </c>
      <c r="H13" s="23">
        <v>200000</v>
      </c>
      <c r="I13" s="20" t="s">
        <v>752</v>
      </c>
      <c r="J13" s="49" t="s">
        <v>748</v>
      </c>
      <c r="K13" s="20" t="s">
        <v>1077</v>
      </c>
    </row>
    <row r="14" spans="1:11" ht="24">
      <c r="A14" s="17"/>
      <c r="B14" s="21" t="s">
        <v>1161</v>
      </c>
      <c r="C14" s="51" t="s">
        <v>746</v>
      </c>
      <c r="D14" s="21" t="s">
        <v>1158</v>
      </c>
      <c r="E14" s="24"/>
      <c r="F14" s="24"/>
      <c r="G14" s="21"/>
      <c r="H14" s="21"/>
      <c r="I14" s="21"/>
      <c r="J14" s="51" t="s">
        <v>749</v>
      </c>
      <c r="K14" s="21"/>
    </row>
    <row r="15" spans="1:11" ht="24">
      <c r="A15" s="17"/>
      <c r="B15" s="21"/>
      <c r="C15" s="51" t="s">
        <v>747</v>
      </c>
      <c r="D15" s="21" t="s">
        <v>1159</v>
      </c>
      <c r="E15" s="21"/>
      <c r="F15" s="21"/>
      <c r="G15" s="21"/>
      <c r="H15" s="21"/>
      <c r="I15" s="21"/>
      <c r="J15" s="51" t="s">
        <v>750</v>
      </c>
      <c r="K15" s="21"/>
    </row>
    <row r="16" spans="1:11" ht="24">
      <c r="A16" s="18"/>
      <c r="B16" s="22"/>
      <c r="C16" s="53"/>
      <c r="D16" s="22"/>
      <c r="E16" s="22"/>
      <c r="F16" s="22"/>
      <c r="G16" s="22"/>
      <c r="H16" s="22"/>
      <c r="I16" s="22"/>
      <c r="J16" s="53" t="s">
        <v>751</v>
      </c>
      <c r="K16" s="22"/>
    </row>
    <row r="17" spans="1:11" ht="24">
      <c r="A17" s="14">
        <v>3</v>
      </c>
      <c r="B17" s="21" t="s">
        <v>1260</v>
      </c>
      <c r="C17" s="51" t="s">
        <v>1262</v>
      </c>
      <c r="D17" s="24" t="s">
        <v>659</v>
      </c>
      <c r="E17" s="96">
        <v>200000</v>
      </c>
      <c r="F17" s="21"/>
      <c r="G17" s="21"/>
      <c r="H17" s="21"/>
      <c r="I17" s="21" t="s">
        <v>752</v>
      </c>
      <c r="J17" s="51" t="s">
        <v>1266</v>
      </c>
      <c r="K17" s="21" t="s">
        <v>1077</v>
      </c>
    </row>
    <row r="18" spans="1:11" ht="24">
      <c r="A18" s="17"/>
      <c r="B18" s="21" t="s">
        <v>1261</v>
      </c>
      <c r="C18" s="51" t="s">
        <v>1263</v>
      </c>
      <c r="D18" s="21"/>
      <c r="E18" s="21"/>
      <c r="F18" s="21"/>
      <c r="G18" s="21"/>
      <c r="H18" s="21"/>
      <c r="I18" s="21" t="s">
        <v>1264</v>
      </c>
      <c r="J18" s="51" t="s">
        <v>1267</v>
      </c>
      <c r="K18" s="21"/>
    </row>
    <row r="19" spans="1:11" ht="24">
      <c r="A19" s="18"/>
      <c r="B19" s="22" t="s">
        <v>1085</v>
      </c>
      <c r="C19" s="53"/>
      <c r="D19" s="22"/>
      <c r="E19" s="22"/>
      <c r="F19" s="22"/>
      <c r="G19" s="22"/>
      <c r="H19" s="22"/>
      <c r="I19" s="22" t="s">
        <v>1265</v>
      </c>
      <c r="J19" s="22"/>
      <c r="K19" s="22"/>
    </row>
    <row r="20" spans="1:11" ht="24">
      <c r="A20" s="155" t="s">
        <v>969</v>
      </c>
      <c r="B20" s="155" t="s">
        <v>1268</v>
      </c>
      <c r="C20" s="200"/>
      <c r="D20" s="192"/>
      <c r="E20" s="198">
        <f>SUM(E9:E19)</f>
        <v>500000</v>
      </c>
      <c r="F20" s="198">
        <f t="shared" ref="F20:H20" si="0">SUM(F9:F19)</f>
        <v>300000</v>
      </c>
      <c r="G20" s="198">
        <f t="shared" si="0"/>
        <v>300000</v>
      </c>
      <c r="H20" s="198">
        <f t="shared" si="0"/>
        <v>300000</v>
      </c>
      <c r="I20" s="192"/>
      <c r="J20" s="192"/>
      <c r="K20" s="192"/>
    </row>
    <row r="21" spans="1:11" ht="24">
      <c r="A21" s="1"/>
      <c r="B21" s="1"/>
      <c r="C21" s="1"/>
      <c r="D21" s="1"/>
      <c r="E21" s="7"/>
      <c r="F21" s="7"/>
      <c r="G21" s="7"/>
      <c r="H21" s="7"/>
      <c r="I21" s="1"/>
      <c r="J21" s="1"/>
      <c r="K21" s="1">
        <v>63</v>
      </c>
    </row>
    <row r="22" spans="1:11" ht="24">
      <c r="A22" s="1"/>
      <c r="B22" s="1"/>
      <c r="C22" s="1"/>
      <c r="D22" s="1"/>
      <c r="E22" s="13">
        <v>3</v>
      </c>
      <c r="F22" s="13">
        <v>2</v>
      </c>
      <c r="G22" s="13">
        <v>2</v>
      </c>
      <c r="H22" s="13">
        <v>2</v>
      </c>
      <c r="I22" s="1"/>
      <c r="J22" s="1"/>
      <c r="K22" s="1"/>
    </row>
    <row r="23" spans="1:11" ht="24">
      <c r="A23" s="1"/>
      <c r="B23" s="1"/>
      <c r="C23" s="1"/>
      <c r="D23" s="1"/>
      <c r="E23" s="4"/>
      <c r="F23" s="4"/>
      <c r="G23" s="1"/>
      <c r="H23" s="1"/>
      <c r="I23" s="1"/>
      <c r="J23" s="1"/>
      <c r="K23" s="1"/>
    </row>
    <row r="24" spans="1:11" ht="2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2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2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mergeCells count="1">
    <mergeCell ref="E6:H6"/>
  </mergeCells>
  <pageMargins left="0.35433070866141736" right="0.27559055118110237" top="0.98425196850393704" bottom="0.39370078740157483" header="0.31496062992125984" footer="0.23622047244094491"/>
  <pageSetup paperSize="9" scale="9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7"/>
  <sheetViews>
    <sheetView topLeftCell="A10" workbookViewId="0">
      <selection activeCell="J27" sqref="J27"/>
    </sheetView>
  </sheetViews>
  <sheetFormatPr defaultRowHeight="14.25"/>
  <cols>
    <col min="1" max="1" width="5.375" customWidth="1"/>
    <col min="2" max="2" width="22.375" customWidth="1"/>
    <col min="3" max="3" width="18.5" customWidth="1"/>
    <col min="4" max="4" width="18.75" customWidth="1"/>
    <col min="5" max="5" width="11.875" customWidth="1"/>
    <col min="6" max="7" width="11.25" customWidth="1"/>
    <col min="8" max="8" width="11.375" customWidth="1"/>
    <col min="9" max="9" width="14.125" customWidth="1"/>
    <col min="10" max="10" width="14.75" customWidth="1"/>
    <col min="11" max="11" width="10.625" customWidth="1"/>
  </cols>
  <sheetData>
    <row r="1" spans="1:11" ht="24">
      <c r="A1" s="11" t="s">
        <v>15</v>
      </c>
      <c r="B1" s="91"/>
      <c r="C1" s="91"/>
      <c r="D1" s="91"/>
      <c r="E1" s="91"/>
      <c r="F1" s="91"/>
      <c r="G1" s="189"/>
      <c r="H1" s="91"/>
      <c r="I1" s="91"/>
      <c r="J1" s="91"/>
      <c r="K1" s="91"/>
    </row>
    <row r="2" spans="1:11" ht="24">
      <c r="A2" s="11" t="s">
        <v>16</v>
      </c>
      <c r="B2" s="91"/>
      <c r="C2" s="91"/>
      <c r="D2" s="91"/>
      <c r="E2" s="91"/>
      <c r="F2" s="91"/>
      <c r="G2" s="189"/>
      <c r="H2" s="91"/>
      <c r="I2" s="91"/>
      <c r="J2" s="91"/>
      <c r="K2" s="91"/>
    </row>
    <row r="3" spans="1:11" ht="24">
      <c r="A3" s="10" t="s">
        <v>17</v>
      </c>
      <c r="B3" s="1"/>
      <c r="C3" s="1"/>
      <c r="D3" s="1"/>
      <c r="E3" s="1"/>
      <c r="F3" s="1"/>
      <c r="G3" s="1"/>
      <c r="H3" s="1"/>
    </row>
    <row r="4" spans="1:11" ht="24">
      <c r="A4" s="10" t="s">
        <v>18</v>
      </c>
      <c r="B4" s="1"/>
      <c r="C4" s="1"/>
      <c r="D4" s="1"/>
      <c r="E4" s="1"/>
      <c r="F4" s="1"/>
      <c r="G4" s="1"/>
      <c r="H4" s="1"/>
    </row>
    <row r="5" spans="1:11" ht="24">
      <c r="A5" s="10" t="s">
        <v>967</v>
      </c>
      <c r="B5" s="1"/>
      <c r="C5" s="1"/>
      <c r="D5" s="1"/>
      <c r="E5" s="1"/>
      <c r="F5" s="1"/>
      <c r="G5" s="1"/>
      <c r="H5" s="1"/>
    </row>
    <row r="6" spans="1:11" ht="24">
      <c r="A6" s="2"/>
      <c r="B6" s="2"/>
      <c r="C6" s="2"/>
      <c r="D6" s="2" t="s">
        <v>1</v>
      </c>
      <c r="E6" s="280" t="s">
        <v>2</v>
      </c>
      <c r="F6" s="281"/>
      <c r="G6" s="281"/>
      <c r="H6" s="282"/>
      <c r="I6" s="2" t="s">
        <v>3</v>
      </c>
      <c r="J6" s="2" t="s">
        <v>4</v>
      </c>
      <c r="K6" s="2" t="s">
        <v>5</v>
      </c>
    </row>
    <row r="7" spans="1:11" ht="24">
      <c r="A7" s="3" t="s">
        <v>6</v>
      </c>
      <c r="B7" s="3" t="s">
        <v>7</v>
      </c>
      <c r="C7" s="3" t="s">
        <v>8</v>
      </c>
      <c r="D7" s="3" t="s">
        <v>9</v>
      </c>
      <c r="E7" s="8">
        <v>2561</v>
      </c>
      <c r="F7" s="8">
        <v>2562</v>
      </c>
      <c r="G7" s="8">
        <v>2563</v>
      </c>
      <c r="H7" s="8">
        <v>2564</v>
      </c>
      <c r="I7" s="3" t="s">
        <v>10</v>
      </c>
      <c r="J7" s="3" t="s">
        <v>11</v>
      </c>
      <c r="K7" s="3" t="s">
        <v>12</v>
      </c>
    </row>
    <row r="8" spans="1:11" ht="24">
      <c r="A8" s="6"/>
      <c r="B8" s="6"/>
      <c r="C8" s="6"/>
      <c r="D8" s="6"/>
      <c r="E8" s="6" t="s">
        <v>13</v>
      </c>
      <c r="F8" s="6" t="s">
        <v>13</v>
      </c>
      <c r="G8" s="6" t="s">
        <v>13</v>
      </c>
      <c r="H8" s="6" t="s">
        <v>13</v>
      </c>
      <c r="I8" s="6"/>
      <c r="J8" s="6"/>
      <c r="K8" s="6"/>
    </row>
    <row r="9" spans="1:11" ht="24">
      <c r="A9" s="5">
        <v>1</v>
      </c>
      <c r="B9" s="16" t="s">
        <v>1078</v>
      </c>
      <c r="C9" s="54" t="s">
        <v>755</v>
      </c>
      <c r="D9" s="61" t="s">
        <v>753</v>
      </c>
      <c r="E9" s="19">
        <v>100000</v>
      </c>
      <c r="F9" s="19">
        <v>100000</v>
      </c>
      <c r="G9" s="19">
        <v>100000</v>
      </c>
      <c r="H9" s="19">
        <v>100000</v>
      </c>
      <c r="I9" s="20" t="s">
        <v>48</v>
      </c>
      <c r="J9" s="49" t="s">
        <v>757</v>
      </c>
      <c r="K9" s="55" t="s">
        <v>1077</v>
      </c>
    </row>
    <row r="10" spans="1:11" ht="24">
      <c r="A10" s="17"/>
      <c r="B10" s="17" t="s">
        <v>686</v>
      </c>
      <c r="C10" s="56" t="s">
        <v>754</v>
      </c>
      <c r="D10" s="62"/>
      <c r="E10" s="14"/>
      <c r="F10" s="14"/>
      <c r="G10" s="14"/>
      <c r="H10" s="14"/>
      <c r="I10" s="21" t="s">
        <v>1079</v>
      </c>
      <c r="J10" s="51" t="s">
        <v>756</v>
      </c>
      <c r="K10" s="109"/>
    </row>
    <row r="11" spans="1:11" ht="24">
      <c r="A11" s="17"/>
      <c r="B11" s="17" t="s">
        <v>664</v>
      </c>
      <c r="C11" s="17"/>
      <c r="D11" s="17"/>
      <c r="E11" s="17"/>
      <c r="F11" s="17"/>
      <c r="G11" s="17"/>
      <c r="H11" s="17"/>
      <c r="I11" s="21" t="s">
        <v>1080</v>
      </c>
      <c r="J11" s="51" t="s">
        <v>758</v>
      </c>
      <c r="K11" s="109"/>
    </row>
    <row r="12" spans="1:11" ht="24">
      <c r="A12" s="17"/>
      <c r="B12" s="18"/>
      <c r="C12" s="18"/>
      <c r="D12" s="18"/>
      <c r="E12" s="18"/>
      <c r="F12" s="18"/>
      <c r="G12" s="18"/>
      <c r="H12" s="18"/>
      <c r="I12" s="22" t="s">
        <v>1081</v>
      </c>
      <c r="J12" s="22" t="s">
        <v>759</v>
      </c>
      <c r="K12" s="22"/>
    </row>
    <row r="13" spans="1:11" ht="24">
      <c r="A13" s="5">
        <v>2</v>
      </c>
      <c r="B13" s="20" t="s">
        <v>1082</v>
      </c>
      <c r="C13" s="54" t="s">
        <v>755</v>
      </c>
      <c r="D13" s="61" t="s">
        <v>753</v>
      </c>
      <c r="E13" s="19">
        <v>100000</v>
      </c>
      <c r="F13" s="19">
        <v>100000</v>
      </c>
      <c r="G13" s="19">
        <v>100000</v>
      </c>
      <c r="H13" s="19">
        <v>100000</v>
      </c>
      <c r="I13" s="20" t="s">
        <v>48</v>
      </c>
      <c r="J13" s="49" t="s">
        <v>757</v>
      </c>
      <c r="K13" s="55" t="s">
        <v>1077</v>
      </c>
    </row>
    <row r="14" spans="1:11" ht="24">
      <c r="A14" s="14"/>
      <c r="B14" s="21" t="s">
        <v>686</v>
      </c>
      <c r="C14" s="56" t="s">
        <v>754</v>
      </c>
      <c r="D14" s="62"/>
      <c r="E14" s="14"/>
      <c r="F14" s="14"/>
      <c r="G14" s="14"/>
      <c r="H14" s="14"/>
      <c r="I14" s="21" t="s">
        <v>1079</v>
      </c>
      <c r="J14" s="51" t="s">
        <v>756</v>
      </c>
      <c r="K14" s="109"/>
    </row>
    <row r="15" spans="1:11" ht="24">
      <c r="A15" s="17"/>
      <c r="B15" s="21" t="s">
        <v>664</v>
      </c>
      <c r="C15" s="17"/>
      <c r="D15" s="17"/>
      <c r="E15" s="17"/>
      <c r="F15" s="17"/>
      <c r="G15" s="17"/>
      <c r="H15" s="17"/>
      <c r="I15" s="21" t="s">
        <v>1080</v>
      </c>
      <c r="J15" s="51" t="s">
        <v>758</v>
      </c>
      <c r="K15" s="109"/>
    </row>
    <row r="16" spans="1:11" ht="24">
      <c r="A16" s="14"/>
      <c r="B16" s="21"/>
      <c r="C16" s="17"/>
      <c r="D16" s="17"/>
      <c r="E16" s="17"/>
      <c r="F16" s="17"/>
      <c r="G16" s="17"/>
      <c r="H16" s="17"/>
      <c r="I16" s="21" t="s">
        <v>1081</v>
      </c>
      <c r="J16" s="21" t="s">
        <v>759</v>
      </c>
      <c r="K16" s="21"/>
    </row>
    <row r="17" spans="1:11" ht="24">
      <c r="A17" s="5">
        <v>3</v>
      </c>
      <c r="B17" s="16" t="s">
        <v>1096</v>
      </c>
      <c r="C17" s="16" t="s">
        <v>1098</v>
      </c>
      <c r="D17" s="61" t="s">
        <v>753</v>
      </c>
      <c r="E17" s="19">
        <v>100000</v>
      </c>
      <c r="F17" s="19">
        <v>100000</v>
      </c>
      <c r="G17" s="19">
        <v>100000</v>
      </c>
      <c r="H17" s="19">
        <v>100000</v>
      </c>
      <c r="I17" s="16" t="s">
        <v>48</v>
      </c>
      <c r="J17" s="16" t="s">
        <v>1103</v>
      </c>
      <c r="K17" s="5" t="s">
        <v>1077</v>
      </c>
    </row>
    <row r="18" spans="1:11" ht="24">
      <c r="A18" s="14"/>
      <c r="B18" s="17" t="s">
        <v>1097</v>
      </c>
      <c r="C18" s="17" t="s">
        <v>1099</v>
      </c>
      <c r="D18" s="17"/>
      <c r="E18" s="17"/>
      <c r="F18" s="17"/>
      <c r="G18" s="17"/>
      <c r="H18" s="17"/>
      <c r="I18" s="17" t="s">
        <v>1101</v>
      </c>
      <c r="J18" s="17" t="s">
        <v>760</v>
      </c>
      <c r="K18" s="17"/>
    </row>
    <row r="19" spans="1:11" ht="24">
      <c r="A19" s="14"/>
      <c r="B19" s="17"/>
      <c r="C19" s="17"/>
      <c r="D19" s="17"/>
      <c r="E19" s="17"/>
      <c r="F19" s="17"/>
      <c r="G19" s="17"/>
      <c r="H19" s="17"/>
      <c r="I19" s="17" t="s">
        <v>1102</v>
      </c>
      <c r="J19" s="17"/>
      <c r="K19" s="17"/>
    </row>
    <row r="20" spans="1:11" ht="24">
      <c r="A20" s="15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24">
      <c r="A21" s="196" t="s">
        <v>969</v>
      </c>
      <c r="B21" s="151" t="s">
        <v>1100</v>
      </c>
      <c r="C21" s="196"/>
      <c r="D21" s="151"/>
      <c r="E21" s="197">
        <f>SUM(E9:E20)</f>
        <v>300000</v>
      </c>
      <c r="F21" s="197">
        <f t="shared" ref="F21:H21" si="0">SUM(F9:F20)</f>
        <v>300000</v>
      </c>
      <c r="G21" s="197">
        <f t="shared" si="0"/>
        <v>300000</v>
      </c>
      <c r="H21" s="197">
        <f t="shared" si="0"/>
        <v>300000</v>
      </c>
      <c r="I21" s="18"/>
      <c r="J21" s="18"/>
      <c r="K21" s="18"/>
    </row>
    <row r="22" spans="1:11" ht="24">
      <c r="A22" s="28"/>
      <c r="B22" s="28"/>
      <c r="C22" s="28"/>
      <c r="D22" s="34"/>
      <c r="E22" s="28"/>
      <c r="F22" s="28"/>
      <c r="G22" s="28"/>
      <c r="H22" s="28"/>
      <c r="I22" s="28"/>
      <c r="J22" s="28"/>
      <c r="K22" s="28"/>
    </row>
    <row r="23" spans="1:11" ht="24">
      <c r="A23" s="34"/>
      <c r="B23" s="28"/>
      <c r="C23" s="28"/>
      <c r="D23" s="34"/>
      <c r="E23" s="185"/>
      <c r="F23" s="28"/>
      <c r="G23" s="28"/>
      <c r="H23" s="28"/>
      <c r="I23" s="28"/>
      <c r="J23" s="28"/>
      <c r="K23" s="113"/>
    </row>
    <row r="24" spans="1:11" ht="24">
      <c r="A24" s="28"/>
      <c r="B24" s="28"/>
      <c r="C24" s="28"/>
      <c r="D24" s="34"/>
      <c r="E24" s="34"/>
      <c r="F24" s="28"/>
      <c r="G24" s="28"/>
      <c r="H24" s="28"/>
      <c r="I24" s="28"/>
      <c r="J24" s="28"/>
      <c r="K24" s="28">
        <v>64</v>
      </c>
    </row>
    <row r="25" spans="1:11" ht="24">
      <c r="A25" s="28"/>
      <c r="B25" s="28"/>
      <c r="C25" s="28"/>
      <c r="D25" s="34"/>
      <c r="E25" s="34">
        <v>3</v>
      </c>
      <c r="F25" s="34">
        <v>3</v>
      </c>
      <c r="G25" s="34">
        <v>3</v>
      </c>
      <c r="H25" s="34">
        <v>3</v>
      </c>
      <c r="I25" s="28"/>
      <c r="J25" s="28"/>
      <c r="K25" s="28"/>
    </row>
    <row r="26" spans="1:11" ht="24">
      <c r="A26" s="34"/>
      <c r="B26" s="28"/>
      <c r="C26" s="28"/>
      <c r="D26" s="34"/>
      <c r="E26" s="28"/>
      <c r="F26" s="28"/>
      <c r="G26" s="28"/>
      <c r="H26" s="185"/>
      <c r="I26" s="186"/>
      <c r="J26" s="28"/>
      <c r="K26" s="113"/>
    </row>
    <row r="27" spans="1:11" ht="24">
      <c r="A27" s="28"/>
      <c r="B27" s="28"/>
      <c r="C27" s="28"/>
      <c r="D27" s="34"/>
      <c r="E27" s="28"/>
      <c r="F27" s="28"/>
      <c r="G27" s="28"/>
      <c r="H27" s="34"/>
      <c r="I27" s="28"/>
      <c r="J27" s="28"/>
      <c r="K27" s="28"/>
    </row>
    <row r="28" spans="1:11" ht="24">
      <c r="A28" s="28"/>
      <c r="B28" s="28"/>
      <c r="C28" s="28"/>
      <c r="D28" s="34"/>
      <c r="E28" s="28"/>
      <c r="F28" s="28"/>
      <c r="G28" s="28"/>
      <c r="H28" s="28"/>
      <c r="I28" s="28"/>
      <c r="J28" s="28"/>
      <c r="K28" s="28"/>
    </row>
    <row r="29" spans="1:11" ht="2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24">
      <c r="A30" s="1"/>
      <c r="B30" s="1"/>
      <c r="C30" s="1"/>
      <c r="D30" s="1"/>
      <c r="E30" s="13"/>
      <c r="F30" s="13"/>
      <c r="G30" s="13"/>
      <c r="H30" s="13"/>
      <c r="I30" s="1"/>
      <c r="J30" s="1"/>
      <c r="K30" s="1"/>
    </row>
    <row r="31" spans="1:11" ht="24">
      <c r="A31" s="1"/>
      <c r="B31" s="1"/>
      <c r="C31" s="1"/>
      <c r="D31" s="1"/>
      <c r="E31" s="4"/>
      <c r="F31" s="4"/>
      <c r="G31" s="4"/>
      <c r="H31" s="4"/>
      <c r="I31" s="1"/>
      <c r="J31" s="1"/>
      <c r="K31" s="1"/>
    </row>
    <row r="32" spans="1:11" ht="24">
      <c r="A32" s="1"/>
      <c r="B32" s="1"/>
      <c r="C32" s="1"/>
      <c r="D32" s="1"/>
      <c r="E32" s="13"/>
      <c r="F32" s="13"/>
      <c r="G32" s="13"/>
      <c r="H32" s="13"/>
      <c r="I32" s="1"/>
      <c r="J32" s="1"/>
      <c r="K32" s="1"/>
    </row>
    <row r="33" spans="1:11" ht="24">
      <c r="A33" s="1"/>
      <c r="B33" s="1"/>
      <c r="C33" s="1"/>
      <c r="D33" s="1"/>
      <c r="E33" s="4"/>
      <c r="F33" s="4"/>
      <c r="G33" s="4"/>
      <c r="H33" s="4"/>
      <c r="I33" s="1"/>
      <c r="J33" s="1"/>
      <c r="K33" s="1"/>
    </row>
    <row r="34" spans="1:11" ht="24">
      <c r="A34" s="1"/>
      <c r="B34" s="1"/>
      <c r="C34" s="1"/>
      <c r="D34" s="1"/>
      <c r="E34" s="13"/>
      <c r="F34" s="13"/>
      <c r="G34" s="13"/>
      <c r="H34" s="13"/>
      <c r="I34" s="1"/>
      <c r="J34" s="1"/>
      <c r="K34" s="1"/>
    </row>
    <row r="35" spans="1:11" ht="24">
      <c r="A35" s="1"/>
      <c r="B35" s="1"/>
      <c r="C35" s="1"/>
      <c r="D35" s="1"/>
      <c r="E35" s="4"/>
      <c r="F35" s="4"/>
      <c r="G35" s="4"/>
      <c r="H35" s="4"/>
      <c r="I35" s="1"/>
      <c r="J35" s="1"/>
      <c r="K35" s="1"/>
    </row>
    <row r="36" spans="1:11" ht="2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1">
    <mergeCell ref="E6:H6"/>
  </mergeCells>
  <pageMargins left="0.2" right="0.17" top="0.74803149606299213" bottom="0.27559055118110237" header="0.31496062992125984" footer="0.19685039370078741"/>
  <pageSetup paperSize="9" scale="90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6"/>
  <sheetViews>
    <sheetView workbookViewId="0">
      <selection activeCell="F43" sqref="F43"/>
    </sheetView>
  </sheetViews>
  <sheetFormatPr defaultRowHeight="14.25"/>
  <cols>
    <col min="1" max="1" width="5.375" customWidth="1"/>
    <col min="2" max="2" width="22.375" customWidth="1"/>
    <col min="3" max="3" width="18.5" customWidth="1"/>
    <col min="4" max="4" width="18.75" customWidth="1"/>
    <col min="5" max="5" width="9.5" customWidth="1"/>
    <col min="6" max="6" width="9.25" customWidth="1"/>
    <col min="7" max="7" width="9.125" customWidth="1"/>
    <col min="8" max="8" width="8.375" customWidth="1"/>
    <col min="9" max="9" width="13.5" customWidth="1"/>
    <col min="10" max="10" width="15.125" customWidth="1"/>
    <col min="11" max="11" width="10.625" customWidth="1"/>
  </cols>
  <sheetData>
    <row r="1" spans="1:11" ht="24">
      <c r="A1" s="11" t="s">
        <v>15</v>
      </c>
      <c r="B1" s="12"/>
      <c r="C1" s="12"/>
      <c r="D1" s="12"/>
      <c r="E1" s="12"/>
      <c r="F1" s="12"/>
      <c r="G1" s="189"/>
      <c r="H1" s="12"/>
      <c r="I1" s="12"/>
      <c r="J1" s="12"/>
      <c r="K1" s="12"/>
    </row>
    <row r="2" spans="1:11" ht="24">
      <c r="A2" s="11" t="s">
        <v>16</v>
      </c>
      <c r="B2" s="12"/>
      <c r="C2" s="12"/>
      <c r="D2" s="12"/>
      <c r="E2" s="12"/>
      <c r="F2" s="12"/>
      <c r="G2" s="189"/>
      <c r="H2" s="12"/>
      <c r="I2" s="12"/>
      <c r="J2" s="12"/>
      <c r="K2" s="12"/>
    </row>
    <row r="3" spans="1:11" ht="24">
      <c r="A3" s="10" t="s">
        <v>267</v>
      </c>
      <c r="B3" s="1"/>
      <c r="C3" s="1"/>
      <c r="D3" s="1"/>
      <c r="E3" s="1"/>
      <c r="F3" s="1"/>
      <c r="G3" s="1"/>
      <c r="H3" s="1"/>
    </row>
    <row r="4" spans="1:11" ht="24">
      <c r="A4" s="10" t="s">
        <v>20</v>
      </c>
      <c r="B4" s="1"/>
      <c r="C4" s="1"/>
      <c r="D4" s="1"/>
      <c r="E4" s="1"/>
      <c r="F4" s="1"/>
      <c r="G4" s="1"/>
      <c r="H4" s="1"/>
    </row>
    <row r="5" spans="1:11" ht="24">
      <c r="A5" s="10" t="s">
        <v>358</v>
      </c>
      <c r="B5" s="1"/>
      <c r="C5" s="1"/>
      <c r="D5" s="1"/>
      <c r="E5" s="1"/>
      <c r="F5" s="1"/>
      <c r="G5" s="1"/>
      <c r="H5" s="1"/>
    </row>
    <row r="6" spans="1:11" ht="24">
      <c r="A6" s="2"/>
      <c r="B6" s="2"/>
      <c r="C6" s="2"/>
      <c r="D6" s="2" t="s">
        <v>1</v>
      </c>
      <c r="E6" s="280" t="s">
        <v>2</v>
      </c>
      <c r="F6" s="281"/>
      <c r="G6" s="281"/>
      <c r="H6" s="282"/>
      <c r="I6" s="2" t="s">
        <v>3</v>
      </c>
      <c r="J6" s="2" t="s">
        <v>4</v>
      </c>
      <c r="K6" s="2" t="s">
        <v>5</v>
      </c>
    </row>
    <row r="7" spans="1:11" ht="24">
      <c r="A7" s="3" t="s">
        <v>6</v>
      </c>
      <c r="B7" s="3" t="s">
        <v>7</v>
      </c>
      <c r="C7" s="3" t="s">
        <v>8</v>
      </c>
      <c r="D7" s="3" t="s">
        <v>9</v>
      </c>
      <c r="E7" s="8">
        <v>2561</v>
      </c>
      <c r="F7" s="8">
        <v>2562</v>
      </c>
      <c r="G7" s="8">
        <v>2563</v>
      </c>
      <c r="H7" s="8">
        <v>2564</v>
      </c>
      <c r="I7" s="3" t="s">
        <v>10</v>
      </c>
      <c r="J7" s="3" t="s">
        <v>11</v>
      </c>
      <c r="K7" s="3" t="s">
        <v>12</v>
      </c>
    </row>
    <row r="8" spans="1:11" ht="24">
      <c r="A8" s="6"/>
      <c r="B8" s="6"/>
      <c r="C8" s="6"/>
      <c r="D8" s="6"/>
      <c r="E8" s="6" t="s">
        <v>13</v>
      </c>
      <c r="F8" s="6" t="s">
        <v>13</v>
      </c>
      <c r="G8" s="6" t="s">
        <v>13</v>
      </c>
      <c r="H8" s="6" t="s">
        <v>13</v>
      </c>
      <c r="I8" s="6"/>
      <c r="J8" s="6"/>
      <c r="K8" s="6"/>
    </row>
    <row r="9" spans="1:11" ht="24">
      <c r="A9" s="5">
        <v>1</v>
      </c>
      <c r="B9" s="16" t="s">
        <v>333</v>
      </c>
      <c r="C9" s="20" t="s">
        <v>335</v>
      </c>
      <c r="D9" s="20" t="s">
        <v>337</v>
      </c>
      <c r="E9" s="23">
        <v>30000</v>
      </c>
      <c r="F9" s="23">
        <v>30000</v>
      </c>
      <c r="G9" s="23">
        <v>30000</v>
      </c>
      <c r="H9" s="23">
        <v>30000</v>
      </c>
      <c r="I9" s="20" t="s">
        <v>342</v>
      </c>
      <c r="J9" s="20" t="s">
        <v>344</v>
      </c>
      <c r="K9" s="20" t="s">
        <v>1094</v>
      </c>
    </row>
    <row r="10" spans="1:11" ht="24">
      <c r="A10" s="17"/>
      <c r="B10" s="17" t="s">
        <v>334</v>
      </c>
      <c r="C10" s="21" t="s">
        <v>336</v>
      </c>
      <c r="D10" s="21" t="s">
        <v>1072</v>
      </c>
      <c r="E10" s="24"/>
      <c r="F10" s="24"/>
      <c r="G10" s="24"/>
      <c r="H10" s="24"/>
      <c r="I10" s="21" t="s">
        <v>343</v>
      </c>
      <c r="J10" s="21" t="s">
        <v>345</v>
      </c>
      <c r="K10" s="21" t="s">
        <v>346</v>
      </c>
    </row>
    <row r="11" spans="1:11" ht="24">
      <c r="A11" s="17"/>
      <c r="B11" s="17"/>
      <c r="C11" s="21"/>
      <c r="D11" s="21" t="s">
        <v>1073</v>
      </c>
      <c r="E11" s="24"/>
      <c r="F11" s="24"/>
      <c r="G11" s="24"/>
      <c r="H11" s="24"/>
      <c r="I11" s="21"/>
      <c r="J11" s="21"/>
      <c r="K11" s="21"/>
    </row>
    <row r="12" spans="1:11" ht="24">
      <c r="A12" s="17"/>
      <c r="B12" s="17"/>
      <c r="C12" s="21"/>
      <c r="D12" s="21" t="s">
        <v>1074</v>
      </c>
      <c r="E12" s="24"/>
      <c r="F12" s="24"/>
      <c r="G12" s="24"/>
      <c r="H12" s="24"/>
      <c r="I12" s="21"/>
      <c r="J12" s="21"/>
      <c r="K12" s="21"/>
    </row>
    <row r="13" spans="1:11" ht="24">
      <c r="A13" s="17"/>
      <c r="B13" s="17"/>
      <c r="C13" s="21"/>
      <c r="D13" s="21" t="s">
        <v>338</v>
      </c>
      <c r="E13" s="24"/>
      <c r="F13" s="24"/>
      <c r="G13" s="24"/>
      <c r="H13" s="24"/>
      <c r="I13" s="21"/>
      <c r="J13" s="21"/>
      <c r="K13" s="21"/>
    </row>
    <row r="14" spans="1:11" ht="24">
      <c r="A14" s="17"/>
      <c r="B14" s="17"/>
      <c r="C14" s="21"/>
      <c r="D14" s="21" t="s">
        <v>339</v>
      </c>
      <c r="E14" s="24"/>
      <c r="F14" s="24"/>
      <c r="G14" s="24"/>
      <c r="H14" s="24"/>
      <c r="I14" s="21"/>
      <c r="J14" s="21"/>
      <c r="K14" s="21"/>
    </row>
    <row r="15" spans="1:11" ht="24">
      <c r="A15" s="17"/>
      <c r="B15" s="17"/>
      <c r="C15" s="21"/>
      <c r="D15" s="21" t="s">
        <v>340</v>
      </c>
      <c r="E15" s="24"/>
      <c r="F15" s="24"/>
      <c r="G15" s="24"/>
      <c r="H15" s="24"/>
      <c r="I15" s="21"/>
      <c r="J15" s="21"/>
      <c r="K15" s="21"/>
    </row>
    <row r="16" spans="1:11" ht="24">
      <c r="A16" s="17"/>
      <c r="B16" s="17"/>
      <c r="C16" s="21"/>
      <c r="D16" s="21" t="s">
        <v>341</v>
      </c>
      <c r="E16" s="24"/>
      <c r="F16" s="24"/>
      <c r="G16" s="24"/>
      <c r="H16" s="24"/>
      <c r="I16" s="21"/>
      <c r="J16" s="21"/>
      <c r="K16" s="21"/>
    </row>
    <row r="17" spans="1:11" ht="24">
      <c r="A17" s="18"/>
      <c r="B17" s="18"/>
      <c r="C17" s="22"/>
      <c r="D17" s="22" t="s">
        <v>25</v>
      </c>
      <c r="E17" s="46"/>
      <c r="F17" s="46"/>
      <c r="G17" s="46"/>
      <c r="H17" s="46"/>
      <c r="I17" s="22"/>
      <c r="J17" s="22"/>
      <c r="K17" s="22"/>
    </row>
    <row r="18" spans="1:11" ht="24">
      <c r="A18" s="5">
        <v>2</v>
      </c>
      <c r="B18" s="16" t="s">
        <v>1083</v>
      </c>
      <c r="C18" s="20" t="s">
        <v>1086</v>
      </c>
      <c r="D18" s="20" t="s">
        <v>1089</v>
      </c>
      <c r="E18" s="23">
        <v>50000</v>
      </c>
      <c r="F18" s="60"/>
      <c r="G18" s="60"/>
      <c r="H18" s="60"/>
      <c r="I18" s="20" t="s">
        <v>1090</v>
      </c>
      <c r="J18" s="20" t="s">
        <v>1091</v>
      </c>
      <c r="K18" s="20" t="s">
        <v>1094</v>
      </c>
    </row>
    <row r="19" spans="1:11" ht="24">
      <c r="A19" s="17"/>
      <c r="B19" s="17" t="s">
        <v>1084</v>
      </c>
      <c r="C19" s="21" t="s">
        <v>1087</v>
      </c>
      <c r="D19" s="21" t="s">
        <v>916</v>
      </c>
      <c r="E19" s="24"/>
      <c r="F19" s="24"/>
      <c r="G19" s="24"/>
      <c r="H19" s="24"/>
      <c r="I19" s="21" t="s">
        <v>336</v>
      </c>
      <c r="J19" s="21" t="s">
        <v>1092</v>
      </c>
      <c r="K19" s="21" t="s">
        <v>346</v>
      </c>
    </row>
    <row r="20" spans="1:11" ht="24">
      <c r="A20" s="17"/>
      <c r="B20" s="17" t="s">
        <v>1085</v>
      </c>
      <c r="C20" s="21" t="s">
        <v>1088</v>
      </c>
      <c r="D20" s="21"/>
      <c r="E20" s="24"/>
      <c r="F20" s="24"/>
      <c r="G20" s="24"/>
      <c r="H20" s="24"/>
      <c r="I20" s="21"/>
      <c r="J20" s="21" t="s">
        <v>1093</v>
      </c>
      <c r="K20" s="21"/>
    </row>
    <row r="21" spans="1:11" ht="24">
      <c r="A21" s="18"/>
      <c r="B21" s="18"/>
      <c r="C21" s="22"/>
      <c r="D21" s="22"/>
      <c r="E21" s="46"/>
      <c r="F21" s="46"/>
      <c r="G21" s="46"/>
      <c r="H21" s="46"/>
      <c r="I21" s="22"/>
      <c r="J21" s="22"/>
      <c r="K21" s="22"/>
    </row>
    <row r="22" spans="1:11" ht="24">
      <c r="A22" s="65"/>
      <c r="B22" s="28"/>
      <c r="C22" s="28"/>
      <c r="D22" s="28"/>
      <c r="E22" s="34"/>
      <c r="F22" s="34"/>
      <c r="G22" s="28"/>
      <c r="H22" s="34"/>
      <c r="I22" s="28"/>
      <c r="J22" s="28"/>
      <c r="K22" s="28">
        <v>65</v>
      </c>
    </row>
    <row r="23" spans="1:11" ht="24">
      <c r="A23" s="14">
        <v>3</v>
      </c>
      <c r="B23" s="17" t="s">
        <v>347</v>
      </c>
      <c r="C23" s="21" t="s">
        <v>348</v>
      </c>
      <c r="D23" s="21" t="s">
        <v>350</v>
      </c>
      <c r="E23" s="72">
        <v>20000</v>
      </c>
      <c r="F23" s="72">
        <v>20000</v>
      </c>
      <c r="G23" s="72">
        <v>20000</v>
      </c>
      <c r="H23" s="72">
        <v>20000</v>
      </c>
      <c r="I23" s="21" t="s">
        <v>352</v>
      </c>
      <c r="J23" s="21" t="s">
        <v>354</v>
      </c>
      <c r="K23" s="21" t="s">
        <v>302</v>
      </c>
    </row>
    <row r="24" spans="1:11" ht="24">
      <c r="A24" s="17"/>
      <c r="B24" s="17" t="s">
        <v>146</v>
      </c>
      <c r="C24" s="21" t="s">
        <v>349</v>
      </c>
      <c r="D24" s="21" t="s">
        <v>351</v>
      </c>
      <c r="E24" s="24"/>
      <c r="F24" s="24"/>
      <c r="G24" s="24"/>
      <c r="H24" s="24"/>
      <c r="I24" s="21" t="s">
        <v>353</v>
      </c>
      <c r="J24" s="21" t="s">
        <v>254</v>
      </c>
      <c r="K24" s="21"/>
    </row>
    <row r="25" spans="1:11" ht="24">
      <c r="A25" s="17"/>
      <c r="B25" s="17"/>
      <c r="C25" s="21"/>
      <c r="D25" s="21"/>
      <c r="E25" s="24"/>
      <c r="F25" s="24"/>
      <c r="G25" s="24"/>
      <c r="H25" s="24"/>
      <c r="I25" s="21"/>
      <c r="J25" s="21" t="s">
        <v>355</v>
      </c>
      <c r="K25" s="21"/>
    </row>
    <row r="26" spans="1:11" ht="24">
      <c r="A26" s="18"/>
      <c r="B26" s="18"/>
      <c r="C26" s="22"/>
      <c r="D26" s="22"/>
      <c r="E26" s="46"/>
      <c r="F26" s="46"/>
      <c r="G26" s="46"/>
      <c r="H26" s="46"/>
      <c r="I26" s="22"/>
      <c r="J26" s="22" t="s">
        <v>356</v>
      </c>
      <c r="K26" s="22"/>
    </row>
    <row r="27" spans="1:11" ht="24">
      <c r="A27" s="155" t="s">
        <v>969</v>
      </c>
      <c r="B27" s="155" t="s">
        <v>1095</v>
      </c>
      <c r="C27" s="155"/>
      <c r="D27" s="155"/>
      <c r="E27" s="195">
        <f>SUM(E9:E26)</f>
        <v>100000</v>
      </c>
      <c r="F27" s="195">
        <f t="shared" ref="F27:H27" si="0">SUM(F9:F26)</f>
        <v>50000</v>
      </c>
      <c r="G27" s="195">
        <f t="shared" si="0"/>
        <v>50000</v>
      </c>
      <c r="H27" s="195">
        <f t="shared" si="0"/>
        <v>50000</v>
      </c>
      <c r="I27" s="192"/>
      <c r="J27" s="192"/>
      <c r="K27" s="192"/>
    </row>
    <row r="28" spans="1:11" ht="24">
      <c r="A28" s="1"/>
      <c r="B28" s="1"/>
      <c r="C28" s="1"/>
      <c r="D28" s="1"/>
      <c r="E28" s="7"/>
      <c r="F28" s="7"/>
      <c r="G28" s="7"/>
      <c r="H28" s="7"/>
      <c r="I28" s="1"/>
      <c r="J28" s="1"/>
      <c r="K28" s="1"/>
    </row>
    <row r="29" spans="1:11" ht="2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2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2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2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4">
      <c r="A36" s="1"/>
      <c r="B36" s="1"/>
      <c r="C36" s="1"/>
      <c r="D36" s="1"/>
      <c r="E36" s="1"/>
      <c r="F36" s="1"/>
      <c r="G36" s="1"/>
      <c r="H36" s="1"/>
      <c r="I36" s="1"/>
      <c r="J36" s="1"/>
      <c r="K36" s="1">
        <v>66</v>
      </c>
    </row>
    <row r="37" spans="1:11" ht="2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4">
      <c r="A38" s="1"/>
      <c r="B38" s="1"/>
      <c r="C38" s="1"/>
      <c r="D38" s="1"/>
      <c r="E38" s="4">
        <v>3</v>
      </c>
      <c r="F38" s="4">
        <v>3</v>
      </c>
      <c r="G38" s="4">
        <v>3</v>
      </c>
      <c r="H38" s="4">
        <v>3</v>
      </c>
      <c r="I38" s="1"/>
      <c r="J38" s="1"/>
      <c r="K38" s="1"/>
    </row>
    <row r="39" spans="1:11" ht="2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2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2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2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2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2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</sheetData>
  <mergeCells count="1">
    <mergeCell ref="E6:H6"/>
  </mergeCells>
  <pageMargins left="0.15748031496062992" right="0.27559055118110237" top="0.74803149606299213" bottom="0.27559055118110237" header="0.31496062992125984" footer="0.19685039370078741"/>
  <pageSetup paperSize="9" scale="9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30"/>
  <sheetViews>
    <sheetView topLeftCell="A13" workbookViewId="0">
      <selection activeCell="J26" sqref="J26"/>
    </sheetView>
  </sheetViews>
  <sheetFormatPr defaultRowHeight="14.25"/>
  <cols>
    <col min="1" max="1" width="5.375" customWidth="1"/>
    <col min="2" max="2" width="22.375" customWidth="1"/>
    <col min="3" max="3" width="18.5" customWidth="1"/>
    <col min="4" max="4" width="17.75" customWidth="1"/>
    <col min="5" max="5" width="8.875" customWidth="1"/>
    <col min="6" max="6" width="8.125" customWidth="1"/>
    <col min="7" max="7" width="9.125" customWidth="1"/>
    <col min="8" max="8" width="9.75" customWidth="1"/>
    <col min="9" max="9" width="14.125" customWidth="1"/>
    <col min="10" max="10" width="14.75" customWidth="1"/>
    <col min="11" max="11" width="10.625" customWidth="1"/>
  </cols>
  <sheetData>
    <row r="1" spans="1:11" ht="24">
      <c r="A1" s="11" t="s">
        <v>15</v>
      </c>
      <c r="B1" s="12"/>
      <c r="C1" s="12"/>
      <c r="D1" s="12"/>
      <c r="E1" s="12"/>
      <c r="F1" s="12"/>
      <c r="G1" s="189"/>
      <c r="H1" s="12"/>
      <c r="I1" s="12"/>
      <c r="J1" s="12"/>
      <c r="K1" s="12"/>
    </row>
    <row r="2" spans="1:11" ht="24">
      <c r="A2" s="11" t="s">
        <v>16</v>
      </c>
      <c r="B2" s="12"/>
      <c r="C2" s="12"/>
      <c r="D2" s="12"/>
      <c r="E2" s="12"/>
      <c r="F2" s="12"/>
      <c r="G2" s="189"/>
      <c r="H2" s="12"/>
      <c r="I2" s="12"/>
      <c r="J2" s="12"/>
      <c r="K2" s="12"/>
    </row>
    <row r="3" spans="1:11" ht="24">
      <c r="A3" s="10" t="s">
        <v>267</v>
      </c>
      <c r="B3" s="1"/>
      <c r="C3" s="1"/>
      <c r="D3" s="1"/>
      <c r="E3" s="1"/>
      <c r="F3" s="1"/>
      <c r="G3" s="1"/>
      <c r="H3" s="1"/>
    </row>
    <row r="4" spans="1:11" ht="24">
      <c r="A4" s="10" t="s">
        <v>20</v>
      </c>
      <c r="B4" s="1"/>
      <c r="C4" s="1"/>
      <c r="D4" s="1"/>
      <c r="E4" s="1"/>
      <c r="F4" s="1"/>
      <c r="G4" s="1"/>
      <c r="H4" s="1"/>
    </row>
    <row r="5" spans="1:11" ht="24">
      <c r="A5" s="10" t="s">
        <v>357</v>
      </c>
      <c r="B5" s="1"/>
      <c r="C5" s="1"/>
      <c r="D5" s="1"/>
      <c r="E5" s="1"/>
      <c r="F5" s="1"/>
      <c r="G5" s="1"/>
      <c r="H5" s="1"/>
    </row>
    <row r="6" spans="1:11" ht="24">
      <c r="A6" s="2"/>
      <c r="B6" s="2"/>
      <c r="C6" s="2"/>
      <c r="D6" s="2" t="s">
        <v>1</v>
      </c>
      <c r="E6" s="280" t="s">
        <v>2</v>
      </c>
      <c r="F6" s="281"/>
      <c r="G6" s="281"/>
      <c r="H6" s="282"/>
      <c r="I6" s="2" t="s">
        <v>3</v>
      </c>
      <c r="J6" s="2" t="s">
        <v>4</v>
      </c>
      <c r="K6" s="2" t="s">
        <v>5</v>
      </c>
    </row>
    <row r="7" spans="1:11" ht="24">
      <c r="A7" s="3" t="s">
        <v>6</v>
      </c>
      <c r="B7" s="3" t="s">
        <v>7</v>
      </c>
      <c r="C7" s="3" t="s">
        <v>8</v>
      </c>
      <c r="D7" s="3" t="s">
        <v>9</v>
      </c>
      <c r="E7" s="8">
        <v>2561</v>
      </c>
      <c r="F7" s="8">
        <v>2562</v>
      </c>
      <c r="G7" s="8">
        <v>2563</v>
      </c>
      <c r="H7" s="8">
        <v>2564</v>
      </c>
      <c r="I7" s="3" t="s">
        <v>10</v>
      </c>
      <c r="J7" s="3" t="s">
        <v>11</v>
      </c>
      <c r="K7" s="3" t="s">
        <v>12</v>
      </c>
    </row>
    <row r="8" spans="1:11" ht="24">
      <c r="A8" s="6"/>
      <c r="B8" s="6"/>
      <c r="C8" s="6"/>
      <c r="D8" s="6"/>
      <c r="E8" s="6" t="s">
        <v>13</v>
      </c>
      <c r="F8" s="6" t="s">
        <v>13</v>
      </c>
      <c r="G8" s="6" t="s">
        <v>13</v>
      </c>
      <c r="H8" s="6" t="s">
        <v>13</v>
      </c>
      <c r="I8" s="6"/>
      <c r="J8" s="6"/>
      <c r="K8" s="6"/>
    </row>
    <row r="9" spans="1:11" ht="24">
      <c r="A9" s="5">
        <v>1</v>
      </c>
      <c r="B9" s="16" t="s">
        <v>359</v>
      </c>
      <c r="C9" s="16" t="s">
        <v>348</v>
      </c>
      <c r="D9" s="60" t="s">
        <v>61</v>
      </c>
      <c r="E9" s="23">
        <v>10000</v>
      </c>
      <c r="F9" s="23">
        <v>10000</v>
      </c>
      <c r="G9" s="23">
        <v>10000</v>
      </c>
      <c r="H9" s="23">
        <v>10000</v>
      </c>
      <c r="I9" s="16" t="s">
        <v>362</v>
      </c>
      <c r="J9" s="16" t="s">
        <v>364</v>
      </c>
      <c r="K9" s="16" t="s">
        <v>302</v>
      </c>
    </row>
    <row r="10" spans="1:11" ht="24">
      <c r="A10" s="17"/>
      <c r="B10" s="17" t="s">
        <v>360</v>
      </c>
      <c r="C10" s="17" t="s">
        <v>361</v>
      </c>
      <c r="D10" s="21"/>
      <c r="E10" s="24"/>
      <c r="F10" s="24"/>
      <c r="G10" s="24"/>
      <c r="H10" s="24"/>
      <c r="I10" s="17" t="s">
        <v>363</v>
      </c>
      <c r="J10" s="17" t="s">
        <v>254</v>
      </c>
      <c r="K10" s="17"/>
    </row>
    <row r="11" spans="1:11" ht="24">
      <c r="A11" s="18"/>
      <c r="B11" s="18" t="s">
        <v>30</v>
      </c>
      <c r="C11" s="18"/>
      <c r="D11" s="21"/>
      <c r="E11" s="24"/>
      <c r="F11" s="24"/>
      <c r="G11" s="24"/>
      <c r="H11" s="24"/>
      <c r="I11" s="18"/>
      <c r="J11" s="18"/>
      <c r="K11" s="18"/>
    </row>
    <row r="12" spans="1:11" ht="24">
      <c r="A12" s="5">
        <v>2</v>
      </c>
      <c r="B12" s="16" t="s">
        <v>365</v>
      </c>
      <c r="C12" s="21" t="s">
        <v>335</v>
      </c>
      <c r="D12" s="5" t="s">
        <v>61</v>
      </c>
      <c r="E12" s="19">
        <v>30000</v>
      </c>
      <c r="F12" s="19">
        <v>30000</v>
      </c>
      <c r="G12" s="19">
        <v>30000</v>
      </c>
      <c r="H12" s="19">
        <v>30000</v>
      </c>
      <c r="I12" s="16" t="s">
        <v>368</v>
      </c>
      <c r="J12" s="16" t="s">
        <v>344</v>
      </c>
      <c r="K12" s="16" t="s">
        <v>302</v>
      </c>
    </row>
    <row r="13" spans="1:11" ht="24">
      <c r="A13" s="17"/>
      <c r="B13" s="17" t="s">
        <v>366</v>
      </c>
      <c r="C13" s="21" t="s">
        <v>367</v>
      </c>
      <c r="D13" s="17"/>
      <c r="E13" s="14"/>
      <c r="F13" s="14"/>
      <c r="G13" s="14"/>
      <c r="H13" s="14"/>
      <c r="I13" s="17" t="s">
        <v>369</v>
      </c>
      <c r="J13" s="17" t="s">
        <v>370</v>
      </c>
      <c r="K13" s="17"/>
    </row>
    <row r="14" spans="1:11" ht="24">
      <c r="A14" s="18"/>
      <c r="B14" s="18"/>
      <c r="C14" s="21"/>
      <c r="D14" s="18"/>
      <c r="E14" s="15"/>
      <c r="F14" s="15"/>
      <c r="G14" s="15"/>
      <c r="H14" s="15"/>
      <c r="I14" s="18" t="s">
        <v>343</v>
      </c>
      <c r="J14" s="18" t="s">
        <v>371</v>
      </c>
      <c r="K14" s="18"/>
    </row>
    <row r="15" spans="1:11" ht="24">
      <c r="A15" s="14">
        <v>3</v>
      </c>
      <c r="B15" s="17" t="s">
        <v>372</v>
      </c>
      <c r="C15" s="69" t="s">
        <v>373</v>
      </c>
      <c r="D15" s="5" t="s">
        <v>61</v>
      </c>
      <c r="E15" s="19">
        <v>30000</v>
      </c>
      <c r="F15" s="19">
        <v>30000</v>
      </c>
      <c r="G15" s="19">
        <v>30000</v>
      </c>
      <c r="H15" s="19">
        <v>30000</v>
      </c>
      <c r="I15" s="30" t="s">
        <v>368</v>
      </c>
      <c r="J15" s="16" t="s">
        <v>344</v>
      </c>
      <c r="K15" s="16" t="s">
        <v>302</v>
      </c>
    </row>
    <row r="16" spans="1:11" ht="24">
      <c r="A16" s="17"/>
      <c r="B16" s="17"/>
      <c r="C16" s="70" t="s">
        <v>374</v>
      </c>
      <c r="D16" s="17"/>
      <c r="E16" s="14"/>
      <c r="F16" s="14"/>
      <c r="G16" s="14"/>
      <c r="H16" s="14"/>
      <c r="I16" s="29" t="s">
        <v>369</v>
      </c>
      <c r="J16" s="17" t="s">
        <v>370</v>
      </c>
      <c r="K16" s="17"/>
    </row>
    <row r="17" spans="1:11" ht="24">
      <c r="A17" s="17"/>
      <c r="B17" s="17"/>
      <c r="C17" s="70" t="s">
        <v>375</v>
      </c>
      <c r="D17" s="17"/>
      <c r="E17" s="14"/>
      <c r="F17" s="14"/>
      <c r="G17" s="14"/>
      <c r="H17" s="14"/>
      <c r="I17" s="29" t="s">
        <v>343</v>
      </c>
      <c r="J17" s="17" t="s">
        <v>371</v>
      </c>
      <c r="K17" s="17"/>
    </row>
    <row r="18" spans="1:11" ht="24">
      <c r="A18" s="17"/>
      <c r="B18" s="17"/>
      <c r="C18" s="70" t="s">
        <v>1104</v>
      </c>
      <c r="D18" s="17"/>
      <c r="E18" s="14"/>
      <c r="F18" s="14"/>
      <c r="G18" s="14"/>
      <c r="H18" s="14"/>
      <c r="I18" s="29"/>
      <c r="J18" s="17"/>
      <c r="K18" s="17"/>
    </row>
    <row r="19" spans="1:11" ht="24">
      <c r="A19" s="17"/>
      <c r="B19" s="17"/>
      <c r="C19" s="70" t="s">
        <v>1105</v>
      </c>
      <c r="D19" s="17"/>
      <c r="E19" s="14"/>
      <c r="F19" s="14"/>
      <c r="G19" s="14"/>
      <c r="H19" s="14"/>
      <c r="I19" s="29"/>
      <c r="J19" s="17"/>
      <c r="K19" s="17"/>
    </row>
    <row r="20" spans="1:11" ht="24">
      <c r="A20" s="18"/>
      <c r="B20" s="18"/>
      <c r="C20" s="68"/>
      <c r="D20" s="18"/>
      <c r="E20" s="15"/>
      <c r="F20" s="15"/>
      <c r="G20" s="15"/>
      <c r="H20" s="15"/>
      <c r="I20" s="31"/>
      <c r="J20" s="18"/>
      <c r="K20" s="18"/>
    </row>
    <row r="21" spans="1:11" ht="24">
      <c r="A21" s="155" t="s">
        <v>969</v>
      </c>
      <c r="B21" s="155" t="s">
        <v>1095</v>
      </c>
      <c r="C21" s="155"/>
      <c r="D21" s="155"/>
      <c r="E21" s="195">
        <f>SUM(E9:E20)</f>
        <v>70000</v>
      </c>
      <c r="F21" s="195">
        <f t="shared" ref="F21:H21" si="0">SUM(F9:F20)</f>
        <v>70000</v>
      </c>
      <c r="G21" s="195">
        <f t="shared" si="0"/>
        <v>70000</v>
      </c>
      <c r="H21" s="195">
        <f t="shared" si="0"/>
        <v>70000</v>
      </c>
      <c r="I21" s="155"/>
      <c r="J21" s="155"/>
      <c r="K21" s="155"/>
    </row>
    <row r="22" spans="1:11" ht="24">
      <c r="A22" s="34"/>
      <c r="B22" s="28"/>
      <c r="C22" s="28"/>
      <c r="D22" s="28"/>
      <c r="E22" s="187"/>
      <c r="F22" s="187"/>
      <c r="G22" s="187"/>
      <c r="H22" s="187"/>
      <c r="I22" s="28"/>
      <c r="J22" s="28"/>
      <c r="K22" s="28">
        <v>67</v>
      </c>
    </row>
    <row r="23" spans="1:11" ht="24">
      <c r="A23" s="28"/>
      <c r="B23" s="28"/>
      <c r="C23" s="28"/>
      <c r="D23" s="28"/>
      <c r="E23" s="34">
        <v>3</v>
      </c>
      <c r="F23" s="34">
        <v>3</v>
      </c>
      <c r="G23" s="34">
        <v>3</v>
      </c>
      <c r="H23" s="34">
        <v>3</v>
      </c>
      <c r="I23" s="28"/>
      <c r="J23" s="28"/>
      <c r="K23" s="28"/>
    </row>
    <row r="24" spans="1:11" ht="24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5" spans="1:11" ht="24">
      <c r="A25" s="1"/>
      <c r="B25" s="1"/>
      <c r="C25" s="28"/>
      <c r="D25" s="1"/>
      <c r="E25" s="1"/>
      <c r="F25" s="1"/>
      <c r="G25" s="1"/>
      <c r="H25" s="1"/>
      <c r="I25" s="1"/>
      <c r="J25" s="1"/>
      <c r="K25" s="1"/>
    </row>
    <row r="26" spans="1:11" ht="24">
      <c r="A26" s="1"/>
      <c r="B26" s="1"/>
      <c r="C26" s="1"/>
      <c r="D26" s="1"/>
      <c r="E26" s="7"/>
      <c r="F26" s="7"/>
      <c r="G26" s="7"/>
      <c r="H26" s="7"/>
      <c r="I26" s="1"/>
      <c r="J26" s="1"/>
      <c r="K26" s="1"/>
    </row>
    <row r="27" spans="1:11" ht="2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2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2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2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</sheetData>
  <mergeCells count="1">
    <mergeCell ref="E6:H6"/>
  </mergeCells>
  <pageMargins left="0.35433070866141736" right="0.27559055118110237" top="0.74803149606299213" bottom="0.27559055118110237" header="0.31496062992125984" footer="0.19685039370078741"/>
  <pageSetup paperSize="9" scale="9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activeCell="J26" sqref="J26"/>
    </sheetView>
  </sheetViews>
  <sheetFormatPr defaultRowHeight="14.25"/>
  <cols>
    <col min="1" max="1" width="5.375" customWidth="1"/>
    <col min="2" max="2" width="22.375" customWidth="1"/>
    <col min="3" max="3" width="17.5" customWidth="1"/>
    <col min="4" max="4" width="18.75" customWidth="1"/>
    <col min="5" max="5" width="8.875" customWidth="1"/>
    <col min="6" max="6" width="9" customWidth="1"/>
    <col min="7" max="7" width="8.75" customWidth="1"/>
    <col min="8" max="8" width="8.875" customWidth="1"/>
    <col min="9" max="9" width="14.125" customWidth="1"/>
    <col min="10" max="10" width="14.75" customWidth="1"/>
    <col min="11" max="11" width="10.625" customWidth="1"/>
  </cols>
  <sheetData>
    <row r="1" spans="1:11" ht="24">
      <c r="A1" s="11" t="s">
        <v>15</v>
      </c>
      <c r="B1" s="12"/>
      <c r="C1" s="12"/>
      <c r="D1" s="12"/>
      <c r="E1" s="12"/>
      <c r="F1" s="189"/>
      <c r="G1" s="12"/>
      <c r="H1" s="12"/>
      <c r="I1" s="12"/>
      <c r="J1" s="12"/>
      <c r="K1" s="12"/>
    </row>
    <row r="2" spans="1:11" ht="24">
      <c r="A2" s="11" t="s">
        <v>16</v>
      </c>
      <c r="B2" s="12"/>
      <c r="C2" s="12"/>
      <c r="D2" s="12"/>
      <c r="E2" s="12"/>
      <c r="F2" s="189"/>
      <c r="G2" s="12"/>
      <c r="H2" s="12"/>
      <c r="I2" s="12"/>
      <c r="J2" s="12"/>
      <c r="K2" s="12"/>
    </row>
    <row r="3" spans="1:11" ht="24">
      <c r="A3" s="10" t="s">
        <v>267</v>
      </c>
      <c r="B3" s="1"/>
      <c r="C3" s="1"/>
      <c r="D3" s="1"/>
      <c r="E3" s="1"/>
      <c r="F3" s="1"/>
      <c r="G3" s="1"/>
      <c r="H3" s="1"/>
    </row>
    <row r="4" spans="1:11" ht="24">
      <c r="A4" s="10" t="s">
        <v>20</v>
      </c>
      <c r="B4" s="1"/>
      <c r="C4" s="1"/>
      <c r="D4" s="1"/>
      <c r="E4" s="1"/>
      <c r="F4" s="1"/>
      <c r="G4" s="1"/>
      <c r="H4" s="1"/>
    </row>
    <row r="5" spans="1:11" ht="24">
      <c r="A5" s="10" t="s">
        <v>376</v>
      </c>
      <c r="B5" s="1"/>
      <c r="C5" s="1"/>
      <c r="D5" s="1"/>
      <c r="E5" s="1"/>
      <c r="F5" s="1"/>
      <c r="G5" s="1"/>
      <c r="H5" s="1"/>
    </row>
    <row r="6" spans="1:11" ht="24">
      <c r="A6" s="2"/>
      <c r="B6" s="2"/>
      <c r="C6" s="2"/>
      <c r="D6" s="2" t="s">
        <v>1</v>
      </c>
      <c r="E6" s="280" t="s">
        <v>2</v>
      </c>
      <c r="F6" s="281"/>
      <c r="G6" s="281"/>
      <c r="H6" s="282"/>
      <c r="I6" s="2" t="s">
        <v>3</v>
      </c>
      <c r="J6" s="2" t="s">
        <v>4</v>
      </c>
      <c r="K6" s="2" t="s">
        <v>5</v>
      </c>
    </row>
    <row r="7" spans="1:11" ht="24">
      <c r="A7" s="3" t="s">
        <v>6</v>
      </c>
      <c r="B7" s="3" t="s">
        <v>7</v>
      </c>
      <c r="C7" s="3" t="s">
        <v>8</v>
      </c>
      <c r="D7" s="3" t="s">
        <v>9</v>
      </c>
      <c r="E7" s="8">
        <v>2561</v>
      </c>
      <c r="F7" s="8">
        <v>2562</v>
      </c>
      <c r="G7" s="8">
        <v>2563</v>
      </c>
      <c r="H7" s="8">
        <v>2564</v>
      </c>
      <c r="I7" s="3" t="s">
        <v>10</v>
      </c>
      <c r="J7" s="3" t="s">
        <v>11</v>
      </c>
      <c r="K7" s="3" t="s">
        <v>12</v>
      </c>
    </row>
    <row r="8" spans="1:11" ht="24">
      <c r="A8" s="6"/>
      <c r="B8" s="6"/>
      <c r="C8" s="6"/>
      <c r="D8" s="6"/>
      <c r="E8" s="6" t="s">
        <v>13</v>
      </c>
      <c r="F8" s="6" t="s">
        <v>13</v>
      </c>
      <c r="G8" s="6" t="s">
        <v>13</v>
      </c>
      <c r="H8" s="6" t="s">
        <v>13</v>
      </c>
      <c r="I8" s="6"/>
      <c r="J8" s="6"/>
      <c r="K8" s="6"/>
    </row>
    <row r="9" spans="1:11" ht="24">
      <c r="A9" s="5">
        <v>1</v>
      </c>
      <c r="B9" s="16" t="s">
        <v>377</v>
      </c>
      <c r="C9" s="16" t="s">
        <v>378</v>
      </c>
      <c r="D9" s="60" t="s">
        <v>380</v>
      </c>
      <c r="E9" s="23">
        <v>10000</v>
      </c>
      <c r="F9" s="23">
        <v>10000</v>
      </c>
      <c r="G9" s="23">
        <v>10000</v>
      </c>
      <c r="H9" s="23">
        <v>10000</v>
      </c>
      <c r="I9" s="16" t="s">
        <v>384</v>
      </c>
      <c r="J9" s="16" t="s">
        <v>381</v>
      </c>
      <c r="K9" s="16" t="s">
        <v>302</v>
      </c>
    </row>
    <row r="10" spans="1:11" ht="24">
      <c r="A10" s="17"/>
      <c r="B10" s="17"/>
      <c r="C10" s="17" t="s">
        <v>379</v>
      </c>
      <c r="D10" s="21" t="s">
        <v>386</v>
      </c>
      <c r="E10" s="24"/>
      <c r="F10" s="24"/>
      <c r="G10" s="24"/>
      <c r="H10" s="24"/>
      <c r="I10" s="17" t="s">
        <v>385</v>
      </c>
      <c r="J10" s="17" t="s">
        <v>382</v>
      </c>
      <c r="K10" s="17"/>
    </row>
    <row r="11" spans="1:11" ht="24">
      <c r="A11" s="18"/>
      <c r="B11" s="18"/>
      <c r="C11" s="18"/>
      <c r="D11" s="21" t="s">
        <v>387</v>
      </c>
      <c r="E11" s="24"/>
      <c r="F11" s="24"/>
      <c r="G11" s="24"/>
      <c r="H11" s="24"/>
      <c r="I11" s="18"/>
      <c r="J11" s="18" t="s">
        <v>383</v>
      </c>
      <c r="K11" s="18"/>
    </row>
    <row r="12" spans="1:11" ht="24">
      <c r="A12" s="5">
        <v>2</v>
      </c>
      <c r="B12" s="16" t="s">
        <v>388</v>
      </c>
      <c r="C12" s="16" t="s">
        <v>390</v>
      </c>
      <c r="D12" s="5" t="s">
        <v>380</v>
      </c>
      <c r="E12" s="19">
        <v>30000</v>
      </c>
      <c r="F12" s="19">
        <v>30000</v>
      </c>
      <c r="G12" s="19">
        <v>30000</v>
      </c>
      <c r="H12" s="19">
        <v>30000</v>
      </c>
      <c r="I12" s="16" t="s">
        <v>384</v>
      </c>
      <c r="J12" s="16" t="s">
        <v>394</v>
      </c>
      <c r="K12" s="16" t="s">
        <v>302</v>
      </c>
    </row>
    <row r="13" spans="1:11" ht="24">
      <c r="A13" s="17"/>
      <c r="B13" s="17" t="s">
        <v>389</v>
      </c>
      <c r="C13" s="17" t="s">
        <v>391</v>
      </c>
      <c r="D13" s="17" t="s">
        <v>386</v>
      </c>
      <c r="E13" s="14"/>
      <c r="F13" s="14"/>
      <c r="G13" s="14"/>
      <c r="H13" s="14"/>
      <c r="I13" s="17" t="s">
        <v>385</v>
      </c>
      <c r="J13" s="17" t="s">
        <v>395</v>
      </c>
      <c r="K13" s="17"/>
    </row>
    <row r="14" spans="1:11" ht="24">
      <c r="A14" s="17"/>
      <c r="B14" s="17"/>
      <c r="C14" s="17" t="s">
        <v>392</v>
      </c>
      <c r="D14" s="17" t="s">
        <v>387</v>
      </c>
      <c r="E14" s="14"/>
      <c r="F14" s="14"/>
      <c r="G14" s="14"/>
      <c r="H14" s="14"/>
      <c r="I14" s="17"/>
      <c r="J14" s="17" t="s">
        <v>396</v>
      </c>
      <c r="K14" s="17"/>
    </row>
    <row r="15" spans="1:11" ht="24">
      <c r="A15" s="18"/>
      <c r="B15" s="18"/>
      <c r="C15" s="18" t="s">
        <v>393</v>
      </c>
      <c r="D15" s="18"/>
      <c r="E15" s="15"/>
      <c r="F15" s="15"/>
      <c r="G15" s="15"/>
      <c r="H15" s="15"/>
      <c r="I15" s="18"/>
      <c r="J15" s="18" t="s">
        <v>397</v>
      </c>
      <c r="K15" s="18"/>
    </row>
    <row r="16" spans="1:11" ht="24">
      <c r="A16" s="14">
        <v>3</v>
      </c>
      <c r="B16" s="17" t="s">
        <v>398</v>
      </c>
      <c r="C16" s="70" t="s">
        <v>400</v>
      </c>
      <c r="D16" s="14" t="s">
        <v>402</v>
      </c>
      <c r="E16" s="19">
        <v>15000</v>
      </c>
      <c r="F16" s="19">
        <v>15000</v>
      </c>
      <c r="G16" s="19">
        <v>15000</v>
      </c>
      <c r="H16" s="19">
        <v>15000</v>
      </c>
      <c r="I16" s="29" t="s">
        <v>403</v>
      </c>
      <c r="J16" s="17" t="s">
        <v>406</v>
      </c>
      <c r="K16" s="16" t="s">
        <v>1094</v>
      </c>
    </row>
    <row r="17" spans="1:11" ht="24">
      <c r="A17" s="17"/>
      <c r="B17" s="17" t="s">
        <v>399</v>
      </c>
      <c r="C17" s="70" t="s">
        <v>401</v>
      </c>
      <c r="D17" s="17"/>
      <c r="E17" s="14"/>
      <c r="F17" s="14"/>
      <c r="G17" s="14"/>
      <c r="H17" s="14"/>
      <c r="I17" s="29" t="s">
        <v>404</v>
      </c>
      <c r="J17" s="17" t="s">
        <v>407</v>
      </c>
      <c r="K17" s="17" t="s">
        <v>346</v>
      </c>
    </row>
    <row r="18" spans="1:11" ht="24">
      <c r="A18" s="17"/>
      <c r="B18" s="17"/>
      <c r="C18" s="70"/>
      <c r="D18" s="17"/>
      <c r="E18" s="17"/>
      <c r="F18" s="17"/>
      <c r="G18" s="17"/>
      <c r="H18" s="17"/>
      <c r="I18" s="29" t="s">
        <v>405</v>
      </c>
      <c r="J18" s="17" t="s">
        <v>408</v>
      </c>
      <c r="K18" s="17"/>
    </row>
    <row r="19" spans="1:11" ht="24">
      <c r="A19" s="17"/>
      <c r="B19" s="17"/>
      <c r="C19" s="17"/>
      <c r="D19" s="17"/>
      <c r="E19" s="14"/>
      <c r="F19" s="14"/>
      <c r="G19" s="17"/>
      <c r="H19" s="17"/>
      <c r="I19" s="17"/>
      <c r="J19" s="17"/>
      <c r="K19" s="17"/>
    </row>
    <row r="20" spans="1:11" ht="24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24">
      <c r="A21" s="155" t="s">
        <v>969</v>
      </c>
      <c r="B21" s="155" t="s">
        <v>1100</v>
      </c>
      <c r="C21" s="192"/>
      <c r="D21" s="192"/>
      <c r="E21" s="198">
        <f>SUM(E9:E20)</f>
        <v>55000</v>
      </c>
      <c r="F21" s="198">
        <f t="shared" ref="F21:H21" si="0">SUM(F9:F20)</f>
        <v>55000</v>
      </c>
      <c r="G21" s="198">
        <f t="shared" si="0"/>
        <v>55000</v>
      </c>
      <c r="H21" s="198">
        <f t="shared" si="0"/>
        <v>55000</v>
      </c>
      <c r="I21" s="192"/>
      <c r="J21" s="192"/>
      <c r="K21" s="192"/>
    </row>
    <row r="22" spans="1:11" ht="24">
      <c r="A22" s="1"/>
      <c r="B22" s="1"/>
      <c r="C22" s="28"/>
      <c r="D22" s="1"/>
      <c r="E22" s="1"/>
      <c r="F22" s="1"/>
      <c r="G22" s="1"/>
      <c r="H22" s="1"/>
      <c r="I22" s="1"/>
      <c r="J22" s="1"/>
      <c r="K22" s="1">
        <v>68</v>
      </c>
    </row>
    <row r="23" spans="1:11" ht="24">
      <c r="A23" s="1"/>
      <c r="B23" s="1"/>
      <c r="C23" s="1"/>
      <c r="D23" s="1"/>
      <c r="E23" s="13">
        <v>3</v>
      </c>
      <c r="F23" s="13">
        <v>3</v>
      </c>
      <c r="G23" s="13">
        <v>3</v>
      </c>
      <c r="H23" s="13">
        <v>3</v>
      </c>
      <c r="I23" s="1"/>
      <c r="J23" s="1"/>
      <c r="K23" s="1"/>
    </row>
    <row r="24" spans="1:11" ht="2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2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2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2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</sheetData>
  <mergeCells count="1">
    <mergeCell ref="E6:H6"/>
  </mergeCells>
  <pageMargins left="0.35433070866141736" right="0.27559055118110237" top="0.74803149606299213" bottom="0.27559055118110237" header="0.31496062992125984" footer="0.19685039370078741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53"/>
  <sheetViews>
    <sheetView topLeftCell="A31" workbookViewId="0">
      <selection activeCell="G50" sqref="G50"/>
    </sheetView>
  </sheetViews>
  <sheetFormatPr defaultRowHeight="14.25"/>
  <cols>
    <col min="1" max="1" width="5.375" customWidth="1"/>
    <col min="2" max="2" width="20.875" customWidth="1"/>
    <col min="3" max="3" width="17.625" customWidth="1"/>
    <col min="4" max="4" width="18.75" customWidth="1"/>
    <col min="5" max="5" width="10.75" customWidth="1"/>
    <col min="6" max="6" width="10.125" customWidth="1"/>
    <col min="7" max="8" width="10.375" customWidth="1"/>
    <col min="9" max="9" width="13.5" customWidth="1"/>
    <col min="10" max="10" width="14.375" customWidth="1"/>
    <col min="11" max="11" width="10.625" customWidth="1"/>
  </cols>
  <sheetData>
    <row r="1" spans="1:15" ht="24">
      <c r="A1" s="11" t="s">
        <v>15</v>
      </c>
      <c r="B1" s="12"/>
      <c r="C1" s="12"/>
      <c r="D1" s="12"/>
      <c r="E1" s="12"/>
      <c r="F1" s="12"/>
      <c r="G1" s="189"/>
      <c r="H1" s="12"/>
      <c r="I1" s="12"/>
      <c r="J1" s="12"/>
      <c r="K1" s="12"/>
    </row>
    <row r="2" spans="1:15" ht="24">
      <c r="A2" s="11" t="s">
        <v>16</v>
      </c>
      <c r="B2" s="12"/>
      <c r="C2" s="12"/>
      <c r="D2" s="12"/>
      <c r="E2" s="12"/>
      <c r="F2" s="12"/>
      <c r="G2" s="189"/>
      <c r="H2" s="12"/>
      <c r="I2" s="12"/>
      <c r="J2" s="12"/>
      <c r="K2" s="12"/>
    </row>
    <row r="3" spans="1:15" ht="24">
      <c r="A3" s="10" t="s">
        <v>267</v>
      </c>
      <c r="B3" s="1"/>
      <c r="C3" s="1"/>
      <c r="D3" s="1"/>
      <c r="E3" s="1"/>
      <c r="F3" s="1"/>
      <c r="G3" s="1"/>
      <c r="H3" s="1"/>
    </row>
    <row r="4" spans="1:15" ht="24">
      <c r="A4" s="10" t="s">
        <v>20</v>
      </c>
      <c r="B4" s="1"/>
      <c r="C4" s="1"/>
      <c r="D4" s="1"/>
      <c r="E4" s="1"/>
      <c r="F4" s="1"/>
      <c r="G4" s="1"/>
      <c r="H4" s="1"/>
    </row>
    <row r="5" spans="1:15" ht="24">
      <c r="A5" s="10" t="s">
        <v>409</v>
      </c>
      <c r="B5" s="1"/>
      <c r="C5" s="1"/>
      <c r="D5" s="1"/>
      <c r="E5" s="1"/>
      <c r="F5" s="1"/>
      <c r="G5" s="1"/>
      <c r="H5" s="1"/>
    </row>
    <row r="6" spans="1:15" ht="24">
      <c r="A6" s="2"/>
      <c r="B6" s="2"/>
      <c r="C6" s="2"/>
      <c r="D6" s="2" t="s">
        <v>1</v>
      </c>
      <c r="E6" s="280" t="s">
        <v>2</v>
      </c>
      <c r="F6" s="281"/>
      <c r="G6" s="281"/>
      <c r="H6" s="282"/>
      <c r="I6" s="2" t="s">
        <v>3</v>
      </c>
      <c r="J6" s="2" t="s">
        <v>4</v>
      </c>
      <c r="K6" s="2" t="s">
        <v>5</v>
      </c>
    </row>
    <row r="7" spans="1:15" ht="24">
      <c r="A7" s="3" t="s">
        <v>6</v>
      </c>
      <c r="B7" s="3" t="s">
        <v>7</v>
      </c>
      <c r="C7" s="3" t="s">
        <v>8</v>
      </c>
      <c r="D7" s="3" t="s">
        <v>9</v>
      </c>
      <c r="E7" s="8">
        <v>2561</v>
      </c>
      <c r="F7" s="8">
        <v>2562</v>
      </c>
      <c r="G7" s="8">
        <v>2563</v>
      </c>
      <c r="H7" s="8">
        <v>2564</v>
      </c>
      <c r="I7" s="3" t="s">
        <v>10</v>
      </c>
      <c r="J7" s="3" t="s">
        <v>11</v>
      </c>
      <c r="K7" s="3" t="s">
        <v>12</v>
      </c>
    </row>
    <row r="8" spans="1:15" ht="24">
      <c r="A8" s="6"/>
      <c r="B8" s="6"/>
      <c r="C8" s="6"/>
      <c r="D8" s="6"/>
      <c r="E8" s="6" t="s">
        <v>13</v>
      </c>
      <c r="F8" s="6" t="s">
        <v>13</v>
      </c>
      <c r="G8" s="6" t="s">
        <v>13</v>
      </c>
      <c r="H8" s="6" t="s">
        <v>13</v>
      </c>
      <c r="I8" s="6"/>
      <c r="J8" s="6"/>
      <c r="K8" s="6"/>
    </row>
    <row r="9" spans="1:15" ht="24">
      <c r="A9" s="5">
        <v>1</v>
      </c>
      <c r="B9" s="16" t="s">
        <v>410</v>
      </c>
      <c r="C9" s="16" t="s">
        <v>411</v>
      </c>
      <c r="D9" s="60" t="s">
        <v>1024</v>
      </c>
      <c r="E9" s="23">
        <f>N13</f>
        <v>5892000</v>
      </c>
      <c r="F9" s="23">
        <f>E9</f>
        <v>5892000</v>
      </c>
      <c r="G9" s="23">
        <f>F9</f>
        <v>5892000</v>
      </c>
      <c r="H9" s="23">
        <f>F9</f>
        <v>5892000</v>
      </c>
      <c r="I9" s="16" t="s">
        <v>418</v>
      </c>
      <c r="J9" s="16" t="s">
        <v>420</v>
      </c>
      <c r="K9" s="16" t="s">
        <v>1094</v>
      </c>
      <c r="M9" s="71" t="s">
        <v>414</v>
      </c>
      <c r="N9">
        <f>O9*600*12</f>
        <v>2944800</v>
      </c>
      <c r="O9">
        <v>409</v>
      </c>
    </row>
    <row r="10" spans="1:15" ht="24">
      <c r="A10" s="17"/>
      <c r="B10" s="17"/>
      <c r="C10" s="17" t="s">
        <v>412</v>
      </c>
      <c r="D10" s="21"/>
      <c r="E10" s="73"/>
      <c r="F10" s="73"/>
      <c r="G10" s="73"/>
      <c r="H10" s="73"/>
      <c r="I10" s="17" t="s">
        <v>419</v>
      </c>
      <c r="J10" s="17" t="s">
        <v>421</v>
      </c>
      <c r="K10" s="17" t="s">
        <v>346</v>
      </c>
      <c r="M10" t="s">
        <v>415</v>
      </c>
      <c r="N10">
        <f>O10*700*12</f>
        <v>1932000</v>
      </c>
      <c r="O10">
        <v>230</v>
      </c>
    </row>
    <row r="11" spans="1:15" ht="24">
      <c r="A11" s="18"/>
      <c r="B11" s="18"/>
      <c r="C11" s="18" t="s">
        <v>413</v>
      </c>
      <c r="D11" s="21"/>
      <c r="E11" s="24"/>
      <c r="F11" s="24"/>
      <c r="G11" s="24"/>
      <c r="H11" s="24"/>
      <c r="I11" s="18"/>
      <c r="J11" s="18"/>
      <c r="K11" s="18"/>
      <c r="M11" t="s">
        <v>416</v>
      </c>
      <c r="N11">
        <f>O11*12*800</f>
        <v>883200</v>
      </c>
      <c r="O11">
        <v>92</v>
      </c>
    </row>
    <row r="12" spans="1:15" ht="24">
      <c r="A12" s="5">
        <v>2</v>
      </c>
      <c r="B12" s="16" t="s">
        <v>422</v>
      </c>
      <c r="C12" s="16" t="s">
        <v>411</v>
      </c>
      <c r="D12" s="60" t="s">
        <v>1023</v>
      </c>
      <c r="E12" s="19">
        <v>4136000</v>
      </c>
      <c r="F12" s="19">
        <v>4136000</v>
      </c>
      <c r="G12" s="19">
        <v>4136000</v>
      </c>
      <c r="H12" s="19">
        <v>4136000</v>
      </c>
      <c r="I12" s="16" t="s">
        <v>425</v>
      </c>
      <c r="J12" s="16" t="s">
        <v>426</v>
      </c>
      <c r="K12" s="16" t="s">
        <v>1094</v>
      </c>
      <c r="M12" s="71" t="s">
        <v>417</v>
      </c>
      <c r="N12">
        <f>O12*1000*12</f>
        <v>132000</v>
      </c>
      <c r="O12">
        <v>11</v>
      </c>
    </row>
    <row r="13" spans="1:15" ht="24">
      <c r="A13" s="17"/>
      <c r="B13" s="17"/>
      <c r="C13" s="17" t="s">
        <v>412</v>
      </c>
      <c r="D13" s="21" t="s">
        <v>424</v>
      </c>
      <c r="E13" s="73"/>
      <c r="F13" s="73"/>
      <c r="G13" s="73"/>
      <c r="H13" s="73"/>
      <c r="I13" s="17" t="s">
        <v>419</v>
      </c>
      <c r="J13" s="17" t="s">
        <v>421</v>
      </c>
      <c r="K13" s="17" t="s">
        <v>346</v>
      </c>
      <c r="N13">
        <f>SUM(N9:N12)</f>
        <v>5892000</v>
      </c>
      <c r="O13">
        <f>SUM(O9:O12)</f>
        <v>742</v>
      </c>
    </row>
    <row r="14" spans="1:15" ht="24">
      <c r="A14" s="17"/>
      <c r="B14" s="17"/>
      <c r="C14" s="17" t="s">
        <v>423</v>
      </c>
      <c r="D14" s="21"/>
      <c r="E14" s="17"/>
      <c r="F14" s="17"/>
      <c r="G14" s="17"/>
      <c r="H14" s="17"/>
      <c r="I14" s="17"/>
      <c r="J14" s="17"/>
      <c r="K14" s="17"/>
    </row>
    <row r="15" spans="1:15" ht="24">
      <c r="A15" s="18"/>
      <c r="B15" s="18"/>
      <c r="C15" s="18"/>
      <c r="D15" s="22"/>
      <c r="E15" s="18"/>
      <c r="F15" s="18"/>
      <c r="G15" s="18"/>
      <c r="H15" s="18"/>
      <c r="I15" s="18"/>
      <c r="J15" s="18"/>
      <c r="K15" s="18"/>
    </row>
    <row r="16" spans="1:15" ht="24">
      <c r="A16" s="14">
        <v>3</v>
      </c>
      <c r="B16" s="17" t="s">
        <v>427</v>
      </c>
      <c r="C16" s="16" t="s">
        <v>411</v>
      </c>
      <c r="D16" s="14" t="s">
        <v>428</v>
      </c>
      <c r="E16" s="19">
        <v>18000</v>
      </c>
      <c r="F16" s="19">
        <v>18000</v>
      </c>
      <c r="G16" s="19">
        <v>18000</v>
      </c>
      <c r="H16" s="19">
        <v>18000</v>
      </c>
      <c r="I16" s="16" t="s">
        <v>431</v>
      </c>
      <c r="J16" s="16" t="s">
        <v>432</v>
      </c>
      <c r="K16" s="16" t="s">
        <v>1094</v>
      </c>
    </row>
    <row r="17" spans="1:11" ht="24">
      <c r="A17" s="17"/>
      <c r="B17" s="17"/>
      <c r="C17" s="17" t="s">
        <v>412</v>
      </c>
      <c r="D17" s="17" t="s">
        <v>429</v>
      </c>
      <c r="E17" s="14"/>
      <c r="F17" s="14"/>
      <c r="G17" s="14"/>
      <c r="H17" s="14"/>
      <c r="I17" s="17" t="s">
        <v>419</v>
      </c>
      <c r="J17" s="17" t="s">
        <v>421</v>
      </c>
      <c r="K17" s="17" t="s">
        <v>346</v>
      </c>
    </row>
    <row r="18" spans="1:11" ht="24">
      <c r="A18" s="17"/>
      <c r="B18" s="17"/>
      <c r="C18" s="17" t="s">
        <v>430</v>
      </c>
      <c r="D18" s="17"/>
      <c r="E18" s="17"/>
      <c r="F18" s="17"/>
      <c r="G18" s="17"/>
      <c r="H18" s="17"/>
      <c r="I18" s="29"/>
      <c r="J18" s="17"/>
      <c r="K18" s="17"/>
    </row>
    <row r="19" spans="1:11" ht="24">
      <c r="A19" s="17"/>
      <c r="B19" s="17"/>
      <c r="C19" s="17"/>
      <c r="D19" s="17"/>
      <c r="E19" s="14"/>
      <c r="F19" s="17"/>
      <c r="G19" s="17"/>
      <c r="H19" s="17"/>
      <c r="I19" s="17"/>
      <c r="J19" s="17"/>
      <c r="K19" s="17"/>
    </row>
    <row r="20" spans="1:11" ht="24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24">
      <c r="A21" s="1"/>
      <c r="B21" s="1"/>
      <c r="C21" s="28"/>
      <c r="D21" s="1"/>
      <c r="E21" s="1"/>
      <c r="F21" s="1"/>
      <c r="G21" s="1"/>
      <c r="H21" s="1"/>
      <c r="I21" s="1"/>
      <c r="J21" s="1"/>
      <c r="K21" s="1"/>
    </row>
    <row r="22" spans="1:11" ht="24">
      <c r="A22" s="1"/>
      <c r="B22" s="1"/>
      <c r="C22" s="28"/>
      <c r="D22" s="1"/>
      <c r="E22" s="1"/>
      <c r="F22" s="1"/>
      <c r="G22" s="1"/>
      <c r="H22" s="1"/>
      <c r="I22" s="1"/>
      <c r="J22" s="1"/>
      <c r="K22" s="1">
        <v>69</v>
      </c>
    </row>
    <row r="23" spans="1:11" ht="24">
      <c r="A23" s="5">
        <v>4</v>
      </c>
      <c r="B23" s="16" t="s">
        <v>433</v>
      </c>
      <c r="C23" s="16" t="s">
        <v>435</v>
      </c>
      <c r="D23" s="16" t="s">
        <v>439</v>
      </c>
      <c r="E23" s="19">
        <v>50000</v>
      </c>
      <c r="F23" s="19">
        <v>50000</v>
      </c>
      <c r="G23" s="19">
        <v>50000</v>
      </c>
      <c r="H23" s="19">
        <v>50000</v>
      </c>
      <c r="I23" s="16" t="s">
        <v>418</v>
      </c>
      <c r="J23" s="16" t="s">
        <v>436</v>
      </c>
      <c r="K23" s="16" t="s">
        <v>1094</v>
      </c>
    </row>
    <row r="24" spans="1:11" ht="24">
      <c r="A24" s="17"/>
      <c r="B24" s="17" t="s">
        <v>434</v>
      </c>
      <c r="C24" s="17" t="s">
        <v>436</v>
      </c>
      <c r="D24" s="17"/>
      <c r="E24" s="14"/>
      <c r="F24" s="14"/>
      <c r="G24" s="14"/>
      <c r="H24" s="14"/>
      <c r="I24" s="17" t="s">
        <v>440</v>
      </c>
      <c r="J24" s="17" t="s">
        <v>444</v>
      </c>
      <c r="K24" s="17" t="s">
        <v>346</v>
      </c>
    </row>
    <row r="25" spans="1:11" ht="24">
      <c r="A25" s="17"/>
      <c r="B25" s="17"/>
      <c r="C25" s="17" t="s">
        <v>437</v>
      </c>
      <c r="D25" s="17"/>
      <c r="E25" s="17"/>
      <c r="F25" s="17"/>
      <c r="G25" s="17"/>
      <c r="H25" s="17"/>
      <c r="I25" s="17" t="s">
        <v>441</v>
      </c>
      <c r="J25" s="17" t="s">
        <v>445</v>
      </c>
      <c r="K25" s="17"/>
    </row>
    <row r="26" spans="1:11" ht="24">
      <c r="A26" s="17"/>
      <c r="B26" s="17"/>
      <c r="C26" s="17" t="s">
        <v>438</v>
      </c>
      <c r="D26" s="17"/>
      <c r="E26" s="17"/>
      <c r="F26" s="17"/>
      <c r="G26" s="17"/>
      <c r="H26" s="17"/>
      <c r="I26" s="17" t="s">
        <v>442</v>
      </c>
      <c r="J26" s="17" t="s">
        <v>446</v>
      </c>
      <c r="K26" s="17"/>
    </row>
    <row r="27" spans="1:11" ht="24">
      <c r="A27" s="18"/>
      <c r="B27" s="18"/>
      <c r="C27" s="18"/>
      <c r="D27" s="18"/>
      <c r="E27" s="18"/>
      <c r="F27" s="18"/>
      <c r="G27" s="18"/>
      <c r="H27" s="18"/>
      <c r="I27" s="18" t="s">
        <v>443</v>
      </c>
      <c r="J27" s="18" t="s">
        <v>447</v>
      </c>
      <c r="K27" s="18"/>
    </row>
    <row r="28" spans="1:11" ht="24">
      <c r="A28" s="5">
        <v>5</v>
      </c>
      <c r="B28" s="16" t="s">
        <v>448</v>
      </c>
      <c r="C28" s="16" t="s">
        <v>450</v>
      </c>
      <c r="D28" s="16" t="s">
        <v>456</v>
      </c>
      <c r="E28" s="19">
        <v>20000</v>
      </c>
      <c r="F28" s="19">
        <v>20000</v>
      </c>
      <c r="G28" s="19">
        <v>20000</v>
      </c>
      <c r="H28" s="19">
        <v>20000</v>
      </c>
      <c r="I28" s="16" t="s">
        <v>458</v>
      </c>
      <c r="J28" s="16" t="s">
        <v>460</v>
      </c>
      <c r="K28" s="16" t="s">
        <v>1094</v>
      </c>
    </row>
    <row r="29" spans="1:11" ht="24">
      <c r="A29" s="17"/>
      <c r="B29" s="17" t="s">
        <v>449</v>
      </c>
      <c r="C29" s="17" t="s">
        <v>451</v>
      </c>
      <c r="D29" s="17" t="s">
        <v>457</v>
      </c>
      <c r="E29" s="14"/>
      <c r="F29" s="14"/>
      <c r="G29" s="14"/>
      <c r="H29" s="14"/>
      <c r="I29" s="17" t="s">
        <v>459</v>
      </c>
      <c r="J29" s="17" t="s">
        <v>461</v>
      </c>
      <c r="K29" s="17" t="s">
        <v>346</v>
      </c>
    </row>
    <row r="30" spans="1:11" ht="24">
      <c r="A30" s="17"/>
      <c r="B30" s="17"/>
      <c r="C30" s="17" t="s">
        <v>452</v>
      </c>
      <c r="D30" s="17"/>
      <c r="E30" s="17"/>
      <c r="F30" s="17"/>
      <c r="G30" s="17"/>
      <c r="H30" s="17"/>
      <c r="I30" s="17"/>
      <c r="J30" s="32" t="s">
        <v>1106</v>
      </c>
      <c r="K30" s="17"/>
    </row>
    <row r="31" spans="1:11" ht="24">
      <c r="A31" s="17"/>
      <c r="B31" s="17"/>
      <c r="C31" s="17" t="s">
        <v>453</v>
      </c>
      <c r="D31" s="17"/>
      <c r="E31" s="17"/>
      <c r="F31" s="17"/>
      <c r="G31" s="17"/>
      <c r="H31" s="17"/>
      <c r="I31" s="17"/>
      <c r="J31" s="17" t="s">
        <v>1107</v>
      </c>
      <c r="K31" s="17"/>
    </row>
    <row r="32" spans="1:11" ht="24">
      <c r="A32" s="17"/>
      <c r="B32" s="17"/>
      <c r="C32" s="17" t="s">
        <v>454</v>
      </c>
      <c r="D32" s="17"/>
      <c r="E32" s="17"/>
      <c r="F32" s="17"/>
      <c r="G32" s="17"/>
      <c r="H32" s="17"/>
      <c r="I32" s="17"/>
      <c r="J32" s="17" t="s">
        <v>1108</v>
      </c>
      <c r="K32" s="17"/>
    </row>
    <row r="33" spans="1:11" ht="24">
      <c r="A33" s="17"/>
      <c r="B33" s="17"/>
      <c r="C33" s="17" t="s">
        <v>455</v>
      </c>
      <c r="D33" s="17"/>
      <c r="E33" s="17"/>
      <c r="F33" s="17"/>
      <c r="G33" s="17"/>
      <c r="H33" s="17"/>
      <c r="I33" s="17"/>
      <c r="J33" s="17" t="s">
        <v>1109</v>
      </c>
      <c r="K33" s="17"/>
    </row>
    <row r="34" spans="1:11" ht="24">
      <c r="A34" s="17"/>
      <c r="B34" s="17"/>
      <c r="C34" s="17"/>
      <c r="D34" s="17"/>
      <c r="E34" s="17"/>
      <c r="F34" s="17"/>
      <c r="G34" s="17"/>
      <c r="H34" s="17"/>
      <c r="I34" s="17"/>
      <c r="J34" s="32" t="s">
        <v>455</v>
      </c>
      <c r="K34" s="17"/>
    </row>
    <row r="35" spans="1:11" ht="24">
      <c r="A35" s="18"/>
      <c r="B35" s="18"/>
      <c r="C35" s="18"/>
      <c r="D35" s="18"/>
      <c r="E35" s="18"/>
      <c r="F35" s="18"/>
      <c r="G35" s="18"/>
      <c r="H35" s="18"/>
      <c r="I35" s="18"/>
      <c r="J35" s="36"/>
      <c r="K35" s="18"/>
    </row>
    <row r="36" spans="1:11" ht="24">
      <c r="A36" s="28"/>
      <c r="B36" s="28"/>
      <c r="C36" s="28"/>
      <c r="D36" s="28"/>
      <c r="E36" s="28"/>
      <c r="F36" s="28"/>
      <c r="G36" s="28"/>
      <c r="H36" s="28"/>
      <c r="I36" s="28"/>
      <c r="J36" s="199"/>
      <c r="K36" s="28">
        <v>70</v>
      </c>
    </row>
    <row r="37" spans="1:11" ht="24">
      <c r="A37" s="14">
        <v>6</v>
      </c>
      <c r="B37" s="17" t="s">
        <v>462</v>
      </c>
      <c r="C37" s="56" t="s">
        <v>466</v>
      </c>
      <c r="D37" s="14" t="s">
        <v>61</v>
      </c>
      <c r="E37" s="77">
        <v>20000</v>
      </c>
      <c r="F37" s="77">
        <v>20000</v>
      </c>
      <c r="G37" s="77">
        <v>20000</v>
      </c>
      <c r="H37" s="77">
        <v>20000</v>
      </c>
      <c r="I37" s="17" t="s">
        <v>467</v>
      </c>
      <c r="J37" s="56" t="s">
        <v>479</v>
      </c>
      <c r="K37" s="16" t="s">
        <v>1094</v>
      </c>
    </row>
    <row r="38" spans="1:11" ht="24">
      <c r="A38" s="17"/>
      <c r="B38" s="17" t="s">
        <v>463</v>
      </c>
      <c r="C38" s="56" t="s">
        <v>464</v>
      </c>
      <c r="D38" s="17"/>
      <c r="E38" s="14"/>
      <c r="F38" s="14"/>
      <c r="G38" s="14"/>
      <c r="H38" s="14"/>
      <c r="I38" s="17" t="s">
        <v>468</v>
      </c>
      <c r="J38" s="56" t="s">
        <v>470</v>
      </c>
      <c r="K38" s="17" t="s">
        <v>346</v>
      </c>
    </row>
    <row r="39" spans="1:11" ht="24">
      <c r="A39" s="18"/>
      <c r="B39" s="18"/>
      <c r="C39" s="63" t="s">
        <v>465</v>
      </c>
      <c r="D39" s="18"/>
      <c r="E39" s="18"/>
      <c r="F39" s="18"/>
      <c r="G39" s="18"/>
      <c r="H39" s="18"/>
      <c r="I39" s="18" t="s">
        <v>469</v>
      </c>
      <c r="J39" s="63" t="s">
        <v>471</v>
      </c>
      <c r="K39" s="18"/>
    </row>
    <row r="40" spans="1:11" ht="24">
      <c r="A40" s="5">
        <v>7</v>
      </c>
      <c r="B40" s="54" t="s">
        <v>472</v>
      </c>
      <c r="C40" s="54" t="s">
        <v>473</v>
      </c>
      <c r="D40" s="61" t="s">
        <v>474</v>
      </c>
      <c r="E40" s="19">
        <v>10000</v>
      </c>
      <c r="F40" s="19">
        <v>10000</v>
      </c>
      <c r="G40" s="19">
        <v>10000</v>
      </c>
      <c r="H40" s="19">
        <v>10000</v>
      </c>
      <c r="I40" s="16" t="s">
        <v>81</v>
      </c>
      <c r="J40" s="54" t="s">
        <v>480</v>
      </c>
      <c r="K40" s="16" t="s">
        <v>1094</v>
      </c>
    </row>
    <row r="41" spans="1:11" ht="24">
      <c r="A41" s="17"/>
      <c r="B41" s="56" t="s">
        <v>476</v>
      </c>
      <c r="C41" s="56" t="s">
        <v>477</v>
      </c>
      <c r="D41" s="62"/>
      <c r="E41" s="14"/>
      <c r="F41" s="14"/>
      <c r="G41" s="14"/>
      <c r="H41" s="14"/>
      <c r="I41" s="17" t="s">
        <v>478</v>
      </c>
      <c r="J41" s="56" t="s">
        <v>481</v>
      </c>
      <c r="K41" s="17" t="s">
        <v>346</v>
      </c>
    </row>
    <row r="42" spans="1:11" ht="24">
      <c r="A42" s="17"/>
      <c r="B42" s="56" t="s">
        <v>146</v>
      </c>
      <c r="C42" s="56" t="s">
        <v>315</v>
      </c>
      <c r="D42" s="62"/>
      <c r="E42" s="17"/>
      <c r="F42" s="17"/>
      <c r="G42" s="17"/>
      <c r="H42" s="17"/>
      <c r="I42" s="17"/>
      <c r="J42" s="56" t="s">
        <v>482</v>
      </c>
      <c r="K42" s="17"/>
    </row>
    <row r="43" spans="1:11" ht="24">
      <c r="A43" s="18"/>
      <c r="B43" s="18"/>
      <c r="C43" s="63" t="s">
        <v>475</v>
      </c>
      <c r="D43" s="18"/>
      <c r="E43" s="18"/>
      <c r="F43" s="18"/>
      <c r="G43" s="18"/>
      <c r="H43" s="18"/>
      <c r="I43" s="18"/>
      <c r="J43" s="63"/>
      <c r="K43" s="18"/>
    </row>
    <row r="44" spans="1:11" ht="24">
      <c r="A44" s="155" t="s">
        <v>969</v>
      </c>
      <c r="B44" s="155" t="s">
        <v>1110</v>
      </c>
      <c r="C44" s="200"/>
      <c r="D44" s="192"/>
      <c r="E44" s="198">
        <f>SUM(E9:E43)</f>
        <v>10146000</v>
      </c>
      <c r="F44" s="198">
        <f t="shared" ref="F44:H44" si="0">SUM(F9:F43)</f>
        <v>10146000</v>
      </c>
      <c r="G44" s="198">
        <f t="shared" si="0"/>
        <v>10146000</v>
      </c>
      <c r="H44" s="198">
        <f t="shared" si="0"/>
        <v>10146000</v>
      </c>
      <c r="I44" s="192"/>
      <c r="J44" s="200"/>
      <c r="K44" s="192"/>
    </row>
    <row r="45" spans="1:11" ht="24">
      <c r="A45" s="1"/>
      <c r="B45" s="1"/>
      <c r="C45" s="1"/>
      <c r="D45" s="1"/>
      <c r="E45" s="7"/>
      <c r="F45" s="7"/>
      <c r="G45" s="7"/>
      <c r="H45" s="7"/>
      <c r="I45" s="1"/>
      <c r="J45" s="1"/>
      <c r="K45" s="1"/>
    </row>
    <row r="46" spans="1:11" ht="2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4">
      <c r="K50" s="1">
        <v>71</v>
      </c>
    </row>
    <row r="51" spans="1:11" ht="24">
      <c r="K51" s="1"/>
    </row>
    <row r="52" spans="1:11" ht="24">
      <c r="K52" s="1"/>
    </row>
    <row r="53" spans="1:11">
      <c r="E53" s="9">
        <v>7</v>
      </c>
      <c r="F53" s="9">
        <v>7</v>
      </c>
      <c r="G53" s="9">
        <v>7</v>
      </c>
      <c r="H53" s="9">
        <v>7</v>
      </c>
    </row>
  </sheetData>
  <mergeCells count="1">
    <mergeCell ref="E6:H6"/>
  </mergeCells>
  <pageMargins left="0.2" right="0.17" top="0.74803149606299213" bottom="0.27559055118110237" header="0.31496062992125984" footer="0.19685039370078741"/>
  <pageSetup paperSize="9" scale="9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9"/>
  <sheetViews>
    <sheetView topLeftCell="A25" workbookViewId="0">
      <selection activeCell="L38" sqref="L38"/>
    </sheetView>
  </sheetViews>
  <sheetFormatPr defaultRowHeight="14.25"/>
  <cols>
    <col min="1" max="1" width="5.375" customWidth="1"/>
    <col min="2" max="2" width="21.125" customWidth="1"/>
    <col min="3" max="3" width="18.5" customWidth="1"/>
    <col min="4" max="4" width="18.75" customWidth="1"/>
    <col min="5" max="5" width="9.125" customWidth="1"/>
    <col min="6" max="6" width="9.75" customWidth="1"/>
    <col min="7" max="7" width="9" customWidth="1"/>
    <col min="8" max="8" width="9.375" customWidth="1"/>
    <col min="9" max="9" width="14.125" customWidth="1"/>
    <col min="10" max="10" width="14.75" customWidth="1"/>
    <col min="11" max="11" width="10.625" customWidth="1"/>
  </cols>
  <sheetData>
    <row r="1" spans="1:13" ht="24">
      <c r="A1" s="11" t="s">
        <v>15</v>
      </c>
      <c r="B1" s="12"/>
      <c r="C1" s="12"/>
      <c r="D1" s="12"/>
      <c r="E1" s="12"/>
      <c r="F1" s="189"/>
      <c r="G1" s="12"/>
      <c r="H1" s="12"/>
      <c r="I1" s="12"/>
      <c r="J1" s="12"/>
      <c r="K1" s="12"/>
    </row>
    <row r="2" spans="1:13" ht="24">
      <c r="A2" s="11" t="s">
        <v>16</v>
      </c>
      <c r="B2" s="12"/>
      <c r="C2" s="12"/>
      <c r="D2" s="12"/>
      <c r="E2" s="12"/>
      <c r="F2" s="189"/>
      <c r="G2" s="12"/>
      <c r="H2" s="12"/>
      <c r="I2" s="12"/>
      <c r="J2" s="12"/>
      <c r="K2" s="12"/>
    </row>
    <row r="3" spans="1:13" ht="24">
      <c r="A3" s="10" t="s">
        <v>267</v>
      </c>
      <c r="B3" s="1"/>
      <c r="C3" s="1"/>
      <c r="D3" s="1"/>
      <c r="E3" s="1"/>
      <c r="F3" s="1"/>
      <c r="G3" s="1"/>
      <c r="H3" s="1"/>
    </row>
    <row r="4" spans="1:13" ht="24">
      <c r="A4" s="10" t="s">
        <v>20</v>
      </c>
      <c r="B4" s="1"/>
      <c r="C4" s="1"/>
      <c r="D4" s="1"/>
      <c r="E4" s="1"/>
      <c r="F4" s="1"/>
      <c r="G4" s="1"/>
      <c r="H4" s="1"/>
    </row>
    <row r="5" spans="1:13" ht="24">
      <c r="A5" s="10" t="s">
        <v>483</v>
      </c>
      <c r="B5" s="1"/>
      <c r="C5" s="1"/>
      <c r="D5" s="1"/>
      <c r="E5" s="1"/>
      <c r="F5" s="1"/>
      <c r="G5" s="1"/>
      <c r="H5" s="1"/>
    </row>
    <row r="6" spans="1:13" ht="24">
      <c r="A6" s="2"/>
      <c r="B6" s="2"/>
      <c r="C6" s="2"/>
      <c r="D6" s="2" t="s">
        <v>1</v>
      </c>
      <c r="E6" s="280" t="s">
        <v>2</v>
      </c>
      <c r="F6" s="281"/>
      <c r="G6" s="281"/>
      <c r="H6" s="282"/>
      <c r="I6" s="2" t="s">
        <v>3</v>
      </c>
      <c r="J6" s="2" t="s">
        <v>4</v>
      </c>
      <c r="K6" s="2" t="s">
        <v>5</v>
      </c>
    </row>
    <row r="7" spans="1:13" ht="24">
      <c r="A7" s="3" t="s">
        <v>6</v>
      </c>
      <c r="B7" s="3" t="s">
        <v>7</v>
      </c>
      <c r="C7" s="3" t="s">
        <v>8</v>
      </c>
      <c r="D7" s="3" t="s">
        <v>9</v>
      </c>
      <c r="E7" s="8">
        <v>2561</v>
      </c>
      <c r="F7" s="8">
        <v>2562</v>
      </c>
      <c r="G7" s="8">
        <v>2563</v>
      </c>
      <c r="H7" s="8">
        <v>2564</v>
      </c>
      <c r="I7" s="3" t="s">
        <v>10</v>
      </c>
      <c r="J7" s="3" t="s">
        <v>11</v>
      </c>
      <c r="K7" s="3" t="s">
        <v>12</v>
      </c>
    </row>
    <row r="8" spans="1:13" ht="24">
      <c r="A8" s="6"/>
      <c r="B8" s="6"/>
      <c r="C8" s="6"/>
      <c r="D8" s="6"/>
      <c r="E8" s="6" t="s">
        <v>13</v>
      </c>
      <c r="F8" s="6"/>
      <c r="G8" s="6" t="s">
        <v>13</v>
      </c>
      <c r="H8" s="6" t="s">
        <v>13</v>
      </c>
      <c r="I8" s="6"/>
      <c r="J8" s="6"/>
      <c r="K8" s="6"/>
    </row>
    <row r="9" spans="1:13" ht="24">
      <c r="A9" s="5">
        <v>1</v>
      </c>
      <c r="B9" s="54" t="s">
        <v>496</v>
      </c>
      <c r="C9" s="54" t="s">
        <v>495</v>
      </c>
      <c r="D9" s="61" t="s">
        <v>486</v>
      </c>
      <c r="E9" s="19">
        <v>40000</v>
      </c>
      <c r="F9" s="19">
        <v>40000</v>
      </c>
      <c r="G9" s="19">
        <v>40000</v>
      </c>
      <c r="H9" s="19">
        <v>40000</v>
      </c>
      <c r="I9" s="16" t="s">
        <v>489</v>
      </c>
      <c r="J9" s="16" t="s">
        <v>492</v>
      </c>
      <c r="K9" s="76" t="s">
        <v>1133</v>
      </c>
      <c r="M9" s="75"/>
    </row>
    <row r="10" spans="1:13" ht="24">
      <c r="A10" s="17"/>
      <c r="B10" s="56"/>
      <c r="C10" s="56" t="s">
        <v>485</v>
      </c>
      <c r="D10" s="62" t="s">
        <v>487</v>
      </c>
      <c r="E10" s="14"/>
      <c r="F10" s="14"/>
      <c r="G10" s="14"/>
      <c r="H10" s="14"/>
      <c r="I10" s="17" t="s">
        <v>490</v>
      </c>
      <c r="J10" s="17" t="s">
        <v>493</v>
      </c>
      <c r="K10" s="32" t="s">
        <v>494</v>
      </c>
      <c r="M10" s="65"/>
    </row>
    <row r="11" spans="1:13" ht="24">
      <c r="A11" s="17"/>
      <c r="B11" s="17"/>
      <c r="C11" s="17"/>
      <c r="D11" s="17" t="s">
        <v>488</v>
      </c>
      <c r="E11" s="14"/>
      <c r="F11" s="14"/>
      <c r="G11" s="14"/>
      <c r="H11" s="14"/>
      <c r="I11" s="17" t="s">
        <v>491</v>
      </c>
      <c r="J11" s="17"/>
      <c r="K11" s="17"/>
      <c r="M11" s="65"/>
    </row>
    <row r="12" spans="1:13" ht="24">
      <c r="A12" s="17"/>
      <c r="B12" s="17"/>
      <c r="C12" s="17"/>
      <c r="D12" s="17"/>
      <c r="E12" s="14"/>
      <c r="F12" s="14"/>
      <c r="G12" s="14"/>
      <c r="H12" s="14"/>
      <c r="I12" s="17"/>
      <c r="J12" s="17"/>
      <c r="K12" s="17"/>
      <c r="M12" s="65"/>
    </row>
    <row r="13" spans="1:13" ht="24">
      <c r="A13" s="18"/>
      <c r="B13" s="18"/>
      <c r="C13" s="18"/>
      <c r="D13" s="18"/>
      <c r="E13" s="15"/>
      <c r="F13" s="15"/>
      <c r="G13" s="15"/>
      <c r="H13" s="15"/>
      <c r="I13" s="18"/>
      <c r="J13" s="18"/>
      <c r="K13" s="18"/>
      <c r="M13" s="65"/>
    </row>
    <row r="14" spans="1:13" ht="24">
      <c r="A14" s="5">
        <v>2</v>
      </c>
      <c r="B14" s="16" t="s">
        <v>497</v>
      </c>
      <c r="C14" s="16" t="s">
        <v>499</v>
      </c>
      <c r="D14" s="24" t="s">
        <v>501</v>
      </c>
      <c r="E14" s="77">
        <v>60000</v>
      </c>
      <c r="F14" s="77">
        <v>60000</v>
      </c>
      <c r="G14" s="77">
        <v>60000</v>
      </c>
      <c r="H14" s="77">
        <v>60000</v>
      </c>
      <c r="I14" s="17" t="s">
        <v>504</v>
      </c>
      <c r="J14" s="17" t="s">
        <v>492</v>
      </c>
      <c r="K14" s="76" t="s">
        <v>1133</v>
      </c>
      <c r="M14" s="75"/>
    </row>
    <row r="15" spans="1:13" ht="24">
      <c r="A15" s="17"/>
      <c r="B15" s="17" t="s">
        <v>498</v>
      </c>
      <c r="C15" s="17" t="s">
        <v>500</v>
      </c>
      <c r="D15" s="21" t="s">
        <v>502</v>
      </c>
      <c r="E15" s="14"/>
      <c r="F15" s="14"/>
      <c r="G15" s="14"/>
      <c r="H15" s="14"/>
      <c r="I15" s="17" t="s">
        <v>505</v>
      </c>
      <c r="J15" s="17" t="s">
        <v>507</v>
      </c>
      <c r="K15" s="32" t="s">
        <v>494</v>
      </c>
    </row>
    <row r="16" spans="1:13" ht="24">
      <c r="A16" s="17"/>
      <c r="B16" s="17"/>
      <c r="C16" s="17"/>
      <c r="D16" s="21" t="s">
        <v>503</v>
      </c>
      <c r="E16" s="14"/>
      <c r="F16" s="14"/>
      <c r="G16" s="14"/>
      <c r="H16" s="14"/>
      <c r="I16" s="17" t="s">
        <v>506</v>
      </c>
      <c r="J16" s="17"/>
      <c r="K16" s="32"/>
    </row>
    <row r="17" spans="1:11" ht="24">
      <c r="A17" s="17"/>
      <c r="B17" s="17"/>
      <c r="C17" s="17"/>
      <c r="D17" s="21"/>
      <c r="E17" s="14"/>
      <c r="F17" s="14"/>
      <c r="G17" s="14"/>
      <c r="H17" s="14"/>
      <c r="I17" s="17"/>
      <c r="J17" s="17"/>
      <c r="K17" s="32"/>
    </row>
    <row r="18" spans="1:11" ht="24">
      <c r="A18" s="5">
        <v>3</v>
      </c>
      <c r="B18" s="54" t="s">
        <v>510</v>
      </c>
      <c r="C18" s="54" t="s">
        <v>348</v>
      </c>
      <c r="D18" s="61" t="s">
        <v>484</v>
      </c>
      <c r="E18" s="19">
        <v>80000</v>
      </c>
      <c r="F18" s="19">
        <v>80000</v>
      </c>
      <c r="G18" s="19">
        <v>80000</v>
      </c>
      <c r="H18" s="19">
        <v>80000</v>
      </c>
      <c r="I18" s="16" t="s">
        <v>81</v>
      </c>
      <c r="J18" s="54" t="s">
        <v>513</v>
      </c>
      <c r="K18" s="76" t="s">
        <v>1133</v>
      </c>
    </row>
    <row r="19" spans="1:11" ht="24">
      <c r="A19" s="17"/>
      <c r="B19" s="56" t="s">
        <v>509</v>
      </c>
      <c r="C19" s="56" t="s">
        <v>511</v>
      </c>
      <c r="D19" s="56"/>
      <c r="E19" s="14"/>
      <c r="F19" s="14"/>
      <c r="G19" s="14"/>
      <c r="H19" s="14"/>
      <c r="I19" s="17" t="s">
        <v>514</v>
      </c>
      <c r="J19" s="56" t="s">
        <v>254</v>
      </c>
      <c r="K19" s="32" t="s">
        <v>494</v>
      </c>
    </row>
    <row r="20" spans="1:11" ht="24">
      <c r="A20" s="17"/>
      <c r="B20" s="56"/>
      <c r="C20" s="56" t="s">
        <v>512</v>
      </c>
      <c r="D20" s="56"/>
      <c r="E20" s="14"/>
      <c r="F20" s="14"/>
      <c r="G20" s="17"/>
      <c r="H20" s="17"/>
      <c r="I20" s="17" t="s">
        <v>515</v>
      </c>
      <c r="J20" s="56"/>
      <c r="K20" s="17"/>
    </row>
    <row r="21" spans="1:11" ht="24">
      <c r="A21" s="18"/>
      <c r="B21" s="63"/>
      <c r="C21" s="63"/>
      <c r="D21" s="63"/>
      <c r="E21" s="15"/>
      <c r="F21" s="15"/>
      <c r="G21" s="18"/>
      <c r="H21" s="18"/>
      <c r="I21" s="18"/>
      <c r="J21" s="63"/>
      <c r="K21" s="18"/>
    </row>
    <row r="22" spans="1:11" ht="24">
      <c r="A22" s="28"/>
      <c r="B22" s="74"/>
      <c r="C22" s="74"/>
      <c r="D22" s="74"/>
      <c r="E22" s="34"/>
      <c r="F22" s="34"/>
      <c r="G22" s="28"/>
      <c r="H22" s="28"/>
      <c r="I22" s="28"/>
      <c r="J22" s="74"/>
      <c r="K22" s="28">
        <v>72</v>
      </c>
    </row>
    <row r="23" spans="1:11" ht="24">
      <c r="A23" s="5">
        <v>4</v>
      </c>
      <c r="B23" s="58" t="s">
        <v>308</v>
      </c>
      <c r="C23" s="58" t="s">
        <v>526</v>
      </c>
      <c r="D23" s="55" t="s">
        <v>484</v>
      </c>
      <c r="E23" s="23">
        <v>5000</v>
      </c>
      <c r="F23" s="23">
        <v>5000</v>
      </c>
      <c r="G23" s="23">
        <v>5000</v>
      </c>
      <c r="H23" s="23">
        <v>5000</v>
      </c>
      <c r="I23" s="20" t="s">
        <v>81</v>
      </c>
      <c r="J23" s="58" t="s">
        <v>529</v>
      </c>
      <c r="K23" s="76" t="s">
        <v>1133</v>
      </c>
    </row>
    <row r="24" spans="1:11" ht="24">
      <c r="A24" s="17"/>
      <c r="B24" s="59" t="s">
        <v>516</v>
      </c>
      <c r="C24" s="59" t="s">
        <v>521</v>
      </c>
      <c r="D24" s="51"/>
      <c r="E24" s="24"/>
      <c r="F24" s="24"/>
      <c r="G24" s="24"/>
      <c r="H24" s="24"/>
      <c r="I24" s="21" t="s">
        <v>514</v>
      </c>
      <c r="J24" s="59" t="s">
        <v>522</v>
      </c>
      <c r="K24" s="35" t="s">
        <v>494</v>
      </c>
    </row>
    <row r="25" spans="1:11" ht="24">
      <c r="A25" s="14"/>
      <c r="B25" s="59" t="s">
        <v>517</v>
      </c>
      <c r="C25" s="59" t="s">
        <v>522</v>
      </c>
      <c r="D25" s="21"/>
      <c r="E25" s="72"/>
      <c r="F25" s="72"/>
      <c r="G25" s="72"/>
      <c r="H25" s="72"/>
      <c r="I25" s="21" t="s">
        <v>527</v>
      </c>
      <c r="J25" s="59" t="s">
        <v>530</v>
      </c>
      <c r="K25" s="21"/>
    </row>
    <row r="26" spans="1:11" ht="24">
      <c r="A26" s="17"/>
      <c r="B26" s="59" t="s">
        <v>518</v>
      </c>
      <c r="C26" s="59" t="s">
        <v>523</v>
      </c>
      <c r="D26" s="21"/>
      <c r="E26" s="24"/>
      <c r="F26" s="24"/>
      <c r="G26" s="24"/>
      <c r="H26" s="24"/>
      <c r="I26" s="21" t="s">
        <v>528</v>
      </c>
      <c r="J26" s="59" t="s">
        <v>531</v>
      </c>
      <c r="K26" s="21"/>
    </row>
    <row r="27" spans="1:11" ht="24">
      <c r="A27" s="17"/>
      <c r="B27" s="59" t="s">
        <v>519</v>
      </c>
      <c r="C27" s="59" t="s">
        <v>524</v>
      </c>
      <c r="D27" s="21"/>
      <c r="E27" s="21"/>
      <c r="F27" s="21"/>
      <c r="G27" s="21"/>
      <c r="H27" s="21"/>
      <c r="I27" s="21"/>
      <c r="J27" s="79" t="s">
        <v>532</v>
      </c>
      <c r="K27" s="21"/>
    </row>
    <row r="28" spans="1:11" ht="24">
      <c r="A28" s="17"/>
      <c r="B28" s="21" t="s">
        <v>520</v>
      </c>
      <c r="C28" s="59" t="s">
        <v>525</v>
      </c>
      <c r="D28" s="21"/>
      <c r="E28" s="21"/>
      <c r="F28" s="21"/>
      <c r="G28" s="21"/>
      <c r="H28" s="21"/>
      <c r="I28" s="21"/>
      <c r="J28" s="79" t="s">
        <v>533</v>
      </c>
      <c r="K28" s="21"/>
    </row>
    <row r="29" spans="1:11" ht="24">
      <c r="A29" s="17"/>
      <c r="B29" s="21"/>
      <c r="C29" s="21"/>
      <c r="D29" s="21"/>
      <c r="E29" s="21"/>
      <c r="F29" s="21"/>
      <c r="G29" s="21"/>
      <c r="H29" s="21"/>
      <c r="I29" s="21"/>
      <c r="J29" s="21" t="s">
        <v>534</v>
      </c>
      <c r="K29" s="21"/>
    </row>
    <row r="30" spans="1:11" ht="24">
      <c r="A30" s="14"/>
      <c r="B30" s="21"/>
      <c r="C30" s="21"/>
      <c r="D30" s="21"/>
      <c r="E30" s="72"/>
      <c r="F30" s="72"/>
      <c r="G30" s="72"/>
      <c r="H30" s="72"/>
      <c r="I30" s="21"/>
      <c r="J30" s="21"/>
      <c r="K30" s="21"/>
    </row>
    <row r="31" spans="1:11" ht="24">
      <c r="A31" s="18"/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spans="1:11" ht="24">
      <c r="A32" s="194" t="s">
        <v>969</v>
      </c>
      <c r="B32" s="194" t="s">
        <v>1111</v>
      </c>
      <c r="C32" s="192"/>
      <c r="D32" s="192"/>
      <c r="E32" s="195">
        <f>SUM(E9:E31)</f>
        <v>185000</v>
      </c>
      <c r="F32" s="195">
        <f t="shared" ref="F32:H32" si="0">SUM(F9:F31)</f>
        <v>185000</v>
      </c>
      <c r="G32" s="195">
        <f t="shared" si="0"/>
        <v>185000</v>
      </c>
      <c r="H32" s="195">
        <f t="shared" si="0"/>
        <v>185000</v>
      </c>
      <c r="I32" s="192"/>
      <c r="J32" s="192"/>
      <c r="K32" s="192"/>
    </row>
    <row r="33" spans="1:11" ht="24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</row>
    <row r="34" spans="1:11" ht="2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</row>
    <row r="35" spans="1:11" ht="24">
      <c r="A35" s="1"/>
      <c r="B35" s="1"/>
      <c r="C35" s="1"/>
      <c r="D35" s="1"/>
      <c r="E35" s="7"/>
      <c r="F35" s="7"/>
      <c r="G35" s="7"/>
      <c r="H35" s="7"/>
      <c r="I35" s="1"/>
      <c r="J35" s="1"/>
      <c r="K35" s="1"/>
    </row>
    <row r="36" spans="1:11" ht="24">
      <c r="A36" s="1"/>
      <c r="B36" s="1"/>
      <c r="C36" s="1"/>
      <c r="D36" s="1"/>
      <c r="E36" s="1"/>
      <c r="F36" s="1"/>
      <c r="G36" s="1"/>
      <c r="H36" s="1"/>
      <c r="I36" s="1"/>
      <c r="J36" s="1"/>
      <c r="K36" s="1">
        <v>73</v>
      </c>
    </row>
    <row r="37" spans="1:11" ht="24">
      <c r="A37" s="1"/>
      <c r="B37" s="1"/>
      <c r="C37" s="1"/>
      <c r="D37" s="1"/>
      <c r="E37" s="4">
        <v>3</v>
      </c>
      <c r="F37" s="4">
        <v>3</v>
      </c>
      <c r="G37" s="4">
        <v>3</v>
      </c>
      <c r="H37" s="4">
        <v>3</v>
      </c>
      <c r="I37" s="1"/>
      <c r="J37" s="1"/>
      <c r="K37" s="1"/>
    </row>
    <row r="38" spans="1:11" ht="2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</sheetData>
  <mergeCells count="1">
    <mergeCell ref="E6:H6"/>
  </mergeCells>
  <pageMargins left="0.23622047244094491" right="0.15748031496062992" top="0.74803149606299213" bottom="0.27559055118110237" header="0.31496062992125984" footer="0.19685039370078741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17</vt:i4>
      </vt:variant>
    </vt:vector>
  </HeadingPairs>
  <TitlesOfParts>
    <vt:vector size="37" baseType="lpstr">
      <vt:lpstr>บัญชีสรุปโครงการ (2)</vt:lpstr>
      <vt:lpstr>01ยุทธศาสตร์ 1.1</vt:lpstr>
      <vt:lpstr>01ยุทธศาสตร์ 1.2</vt:lpstr>
      <vt:lpstr>01ยุทธศาสตร์ 1.3</vt:lpstr>
      <vt:lpstr>01ยุทธศาสตร์ 2.1</vt:lpstr>
      <vt:lpstr>01ยุทธศาสตร์ 2.2</vt:lpstr>
      <vt:lpstr>01ยุทธศาสตร์ 2.3</vt:lpstr>
      <vt:lpstr>01ยุทธศาสตร์ 2.4</vt:lpstr>
      <vt:lpstr>01ยุทธศาสตร์ 2.5</vt:lpstr>
      <vt:lpstr>01ยุทธศาสตร์ 2.6</vt:lpstr>
      <vt:lpstr>01ยุทธศาสตร์ 3.1</vt:lpstr>
      <vt:lpstr>01ยุทธศาสตร์ 3.2</vt:lpstr>
      <vt:lpstr>01ยุทธศาสตร์ 3.3</vt:lpstr>
      <vt:lpstr>01ยุทธศาสตร์ 4.1</vt:lpstr>
      <vt:lpstr>01ยุทธศาสตร์ 4.2</vt:lpstr>
      <vt:lpstr>01ยุทธศาสตร์ 5.1</vt:lpstr>
      <vt:lpstr>01ยุทธศาสตร์ 5.2</vt:lpstr>
      <vt:lpstr>01ยุทธศาสตร์ 5.3</vt:lpstr>
      <vt:lpstr>03ยุทธศาสตร์ 1.1 </vt:lpstr>
      <vt:lpstr>บัญชีครุภัณฑ์ ผ.08</vt:lpstr>
      <vt:lpstr>'01ยุทธศาสตร์ 1.1'!Print_Titles</vt:lpstr>
      <vt:lpstr>'01ยุทธศาสตร์ 1.2'!Print_Titles</vt:lpstr>
      <vt:lpstr>'01ยุทธศาสตร์ 2.1'!Print_Titles</vt:lpstr>
      <vt:lpstr>'01ยุทธศาสตร์ 2.4'!Print_Titles</vt:lpstr>
      <vt:lpstr>'01ยุทธศาสตร์ 2.5'!Print_Titles</vt:lpstr>
      <vt:lpstr>'01ยุทธศาสตร์ 2.6'!Print_Titles</vt:lpstr>
      <vt:lpstr>'01ยุทธศาสตร์ 3.1'!Print_Titles</vt:lpstr>
      <vt:lpstr>'01ยุทธศาสตร์ 3.2'!Print_Titles</vt:lpstr>
      <vt:lpstr>'01ยุทธศาสตร์ 3.3'!Print_Titles</vt:lpstr>
      <vt:lpstr>'01ยุทธศาสตร์ 4.1'!Print_Titles</vt:lpstr>
      <vt:lpstr>'01ยุทธศาสตร์ 4.2'!Print_Titles</vt:lpstr>
      <vt:lpstr>'01ยุทธศาสตร์ 5.1'!Print_Titles</vt:lpstr>
      <vt:lpstr>'01ยุทธศาสตร์ 5.2'!Print_Titles</vt:lpstr>
      <vt:lpstr>'01ยุทธศาสตร์ 5.3'!Print_Titles</vt:lpstr>
      <vt:lpstr>'03ยุทธศาสตร์ 1.1 '!Print_Titles</vt:lpstr>
      <vt:lpstr>'บัญชีครุภัณฑ์ ผ.08'!Print_Titles</vt:lpstr>
      <vt:lpstr>'บัญชีสรุปโครงการ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2016-11-09T08:57:47Z</cp:lastPrinted>
  <dcterms:created xsi:type="dcterms:W3CDTF">2015-07-18T15:25:20Z</dcterms:created>
  <dcterms:modified xsi:type="dcterms:W3CDTF">2016-11-09T09:11:35Z</dcterms:modified>
</cp:coreProperties>
</file>